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composition" sheetId="1" r:id="rId1"/>
    <sheet name="export" sheetId="2" r:id="rId2"/>
    <sheet name="import" sheetId="3" r:id="rId3"/>
    <sheet name="partners" sheetId="4" r:id="rId4"/>
  </sheets>
  <definedNames/>
  <calcPr fullCalcOnLoad="1"/>
</workbook>
</file>

<file path=xl/sharedStrings.xml><?xml version="1.0" encoding="utf-8"?>
<sst xmlns="http://schemas.openxmlformats.org/spreadsheetml/2006/main" count="198" uniqueCount="132">
  <si>
    <t xml:space="preserve">COMPARISON OF TOTAL EXPORTS OF SOME MAJOR COMMODITIES </t>
  </si>
  <si>
    <t>(Provisional)</t>
  </si>
  <si>
    <t>In '000 Rs.</t>
  </si>
  <si>
    <t>F.Y. 2011/12 (2068/69)</t>
  </si>
  <si>
    <t>F.Y. 2012/13 (2069/70)</t>
  </si>
  <si>
    <t>% Change</t>
  </si>
  <si>
    <t>S.N</t>
  </si>
  <si>
    <t>Commodities</t>
  </si>
  <si>
    <t>Unit</t>
  </si>
  <si>
    <t>Annual</t>
  </si>
  <si>
    <t>in value</t>
  </si>
  <si>
    <t>Quantity</t>
  </si>
  <si>
    <t>Value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</si>
  <si>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</si>
  <si>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</si>
  <si>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</si>
  <si>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</si>
  <si>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</si>
  <si>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</si>
  <si>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</si>
  <si>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</si>
  <si>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</si>
  <si>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</si>
  <si>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</si>
  <si>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Vegetable fats and oil</t>
  </si>
  <si>
    <t>Noodles, pasta and like</t>
  </si>
  <si>
    <t>Medicinal Herbs</t>
  </si>
  <si>
    <t>Essential Oils</t>
  </si>
  <si>
    <t>Juices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</si>
  <si>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</si>
  <si>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</si>
  <si>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</si>
  <si>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</si>
  <si>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</si>
  <si>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</si>
  <si>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Hats and headgears</t>
  </si>
  <si>
    <t>Handicrafts( Painting, Sculpture and Statuary)</t>
  </si>
  <si>
    <t>Nepalese paper and paper Products</t>
  </si>
  <si>
    <t>Flat rolled products of iron or non-alloy steel, of a width of 600mm or more, plated or coated with corrugated zinc</t>
  </si>
  <si>
    <t>Flat rolled product of iron or non alloy steel, of a width 600mm or more plated coated with zinc</t>
  </si>
  <si>
    <t>Wire of iron or non-alloy steel</t>
  </si>
  <si>
    <t>Tubes, pipes and hollow profiles of iron and steel</t>
  </si>
  <si>
    <t>Copper and articles thereof</t>
  </si>
  <si>
    <t>Meat and edible meat offal</t>
  </si>
  <si>
    <t>Others</t>
  </si>
  <si>
    <t>Total</t>
  </si>
  <si>
    <t>Source:- Trade &amp; Export Promotion Centre</t>
  </si>
  <si>
    <t>F.Y. 2011/12</t>
  </si>
  <si>
    <t>F.Y. 2012/13</t>
  </si>
  <si>
    <t>2068/69</t>
  </si>
  <si>
    <t>2069/70</t>
  </si>
  <si>
    <t>Gold</t>
  </si>
  <si>
    <t>Iron &amp; Steel and products thereof</t>
  </si>
  <si>
    <t>Aluminium and articles thereof</t>
  </si>
  <si>
    <t>Zinc and articles thereof</t>
  </si>
  <si>
    <t>Machinery and parts</t>
  </si>
  <si>
    <t>Electronic and Electrical Equipments</t>
  </si>
  <si>
    <t>Transport Vehicles and parts thereof</t>
  </si>
  <si>
    <t>Telecommunication Equipment and parts</t>
  </si>
  <si>
    <t>Aircraft and parts thereof</t>
  </si>
  <si>
    <t>Rubber and articles thereof</t>
  </si>
  <si>
    <t>Cotton ( Yarn and Fabrics)</t>
  </si>
  <si>
    <t>Man-made staple fibres ( Synthetic, Polyester etc)</t>
  </si>
  <si>
    <t>Articles of apparel and clothing accessories</t>
  </si>
  <si>
    <t>Wool, fine or coarse animal hair</t>
  </si>
  <si>
    <t>Cereals</t>
  </si>
  <si>
    <t>Low erucic acid rape or colza seeds</t>
  </si>
  <si>
    <t>Crude palm Oil</t>
  </si>
  <si>
    <t>Crude soyabean oil</t>
  </si>
  <si>
    <t>Pharmaceutical products</t>
  </si>
  <si>
    <t>Chemicals</t>
  </si>
  <si>
    <t>Cement</t>
  </si>
  <si>
    <t>Cement Clinkers</t>
  </si>
  <si>
    <t>Fertilizers</t>
  </si>
  <si>
    <t>Polythene Granules</t>
  </si>
  <si>
    <t>Industrial monocarboxylic fatty acid</t>
  </si>
  <si>
    <t>Petroleum Products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</si>
  <si>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</si>
  <si>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</si>
  <si>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</si>
  <si>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</si>
  <si>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</si>
  <si>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</si>
  <si>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</si>
  <si>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</si>
  <si>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</si>
  <si>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 xml:space="preserve">COMPARISON OF TOTAL IMPORTS OF SOME MAJOR COMMODITIES </t>
  </si>
  <si>
    <t>India</t>
  </si>
  <si>
    <t>U.S.A.</t>
  </si>
  <si>
    <t>Bangladesh</t>
  </si>
  <si>
    <t>China P. R.</t>
  </si>
  <si>
    <t>Germany</t>
  </si>
  <si>
    <t>U.K.</t>
  </si>
  <si>
    <t>Japan</t>
  </si>
  <si>
    <t>Thailand</t>
  </si>
  <si>
    <t>France</t>
  </si>
  <si>
    <t>Bhutan</t>
  </si>
  <si>
    <t>Turkey</t>
  </si>
  <si>
    <t>Italy</t>
  </si>
  <si>
    <t>Canada</t>
  </si>
  <si>
    <t>U.A.E.</t>
  </si>
  <si>
    <t>Brazil</t>
  </si>
  <si>
    <t>Indonesia</t>
  </si>
  <si>
    <t>Malaysia</t>
  </si>
  <si>
    <t>Argentina</t>
  </si>
  <si>
    <t>Saudi Arabia</t>
  </si>
  <si>
    <t>Korea R</t>
  </si>
  <si>
    <t>Trading Partners of Nepal</t>
  </si>
  <si>
    <t>Exports</t>
  </si>
  <si>
    <t>Imports</t>
  </si>
  <si>
    <t>Change %</t>
  </si>
  <si>
    <t>Alcohol products</t>
  </si>
  <si>
    <t>Energy Drinks</t>
  </si>
  <si>
    <t>Tobacco</t>
  </si>
  <si>
    <t>Cosmetics</t>
  </si>
  <si>
    <t>Gold, Silver</t>
  </si>
  <si>
    <t>Natural Honey</t>
  </si>
  <si>
    <t>Articles of silver jewellery</t>
  </si>
  <si>
    <t>Iron and Steel products</t>
  </si>
  <si>
    <t>Woolen Products</t>
  </si>
  <si>
    <t>Exports of Some NTIS Products</t>
  </si>
  <si>
    <t>Imports of Some Luxurious Products</t>
  </si>
  <si>
    <t>Shrawan - Poush</t>
  </si>
  <si>
    <t>IN THE FIRST SIX MONTHS OF THE F.Y. 2011/12 AND 2012/13</t>
  </si>
  <si>
    <t>Shrawan- Poush</t>
  </si>
  <si>
    <t>F.Y. 2010/11 (2067/68) Shrawan- Poush</t>
  </si>
  <si>
    <t>F.Y. 2011/12 (2068/69) Shrawan-Poush</t>
  </si>
  <si>
    <t>F.Y. 2012/13 (2069/70) Shrawan- Poush</t>
  </si>
  <si>
    <t>Percentage Change in First Six Months of F.Y. 2011/12 compared to same period of the previous year</t>
  </si>
  <si>
    <t>Percentage Change in First Six Months of F.Y. 2012/13 compared to same period of the previous year</t>
  </si>
  <si>
    <t>( First Six Months Provisional)</t>
  </si>
  <si>
    <t>IN THE  FIRST SIX MONTHS OF THE F.Y. 2011/12 AND 2012/13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</si>
</sst>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0.00000"/>
    <numFmt numFmtId="168" formatCode="0.0000"/>
    <numFmt numFmtId="16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9.85"/>
      <color indexed="8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.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3" fillId="0" borderId="10" xfId="0" applyFont="1" applyBorder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14" xfId="0" applyFont="1" applyBorder="1" applyAlignment="1">
      <alignment horizontal="right"/>
    </xf>
    <xf numFmtId="0" fontId="4" fillId="0" borderId="10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/>
    </xf>
    <xf numFmtId="164" fontId="5" fillId="0" borderId="16" xfId="42" applyNumberFormat="1" applyFont="1" applyBorder="1" applyAlignment="1">
      <alignment vertical="top"/>
    </xf>
    <xf numFmtId="164" fontId="5" fillId="0" borderId="11" xfId="42" applyNumberFormat="1" applyFont="1" applyBorder="1" applyAlignment="1">
      <alignment vertical="top"/>
    </xf>
    <xf numFmtId="165" fontId="4" fillId="0" borderId="13" xfId="42" applyNumberFormat="1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2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/>
    </xf>
    <xf numFmtId="164" fontId="4" fillId="0" borderId="17" xfId="42" applyNumberFormat="1" applyFont="1" applyBorder="1" applyAlignment="1">
      <alignment vertical="top"/>
    </xf>
    <xf numFmtId="164" fontId="4" fillId="0" borderId="13" xfId="42" applyNumberFormat="1" applyFont="1" applyBorder="1" applyAlignment="1">
      <alignment vertical="top"/>
    </xf>
    <xf numFmtId="164" fontId="5" fillId="0" borderId="17" xfId="42" applyNumberFormat="1" applyFont="1" applyBorder="1" applyAlignment="1">
      <alignment vertical="top"/>
    </xf>
    <xf numFmtId="164" fontId="5" fillId="0" borderId="13" xfId="42" applyNumberFormat="1" applyFont="1" applyBorder="1" applyAlignment="1">
      <alignment vertical="top"/>
    </xf>
    <xf numFmtId="0" fontId="4" fillId="0" borderId="12" xfId="0" applyFont="1" applyBorder="1" applyAlignment="1">
      <alignment vertical="top" wrapText="1"/>
    </xf>
    <xf numFmtId="0" fontId="4" fillId="0" borderId="12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8" xfId="0" applyNumberFormat="1" applyFont="1" applyBorder="1" applyAlignment="1">
      <alignment vertical="top" wrapText="1"/>
    </xf>
    <xf numFmtId="0" fontId="3" fillId="0" borderId="19" xfId="0" applyFont="1" applyBorder="1" applyAlignment="1">
      <alignment vertical="top"/>
    </xf>
    <xf numFmtId="3" fontId="6" fillId="0" borderId="20" xfId="0" applyNumberFormat="1" applyFont="1" applyBorder="1" applyAlignment="1">
      <alignment vertical="top"/>
    </xf>
    <xf numFmtId="3" fontId="6" fillId="0" borderId="21" xfId="0" applyNumberFormat="1" applyFont="1" applyBorder="1" applyAlignment="1">
      <alignment vertical="top"/>
    </xf>
    <xf numFmtId="165" fontId="3" fillId="0" borderId="21" xfId="42" applyNumberFormat="1" applyFont="1" applyBorder="1" applyAlignment="1">
      <alignment vertical="top"/>
    </xf>
    <xf numFmtId="0" fontId="7" fillId="0" borderId="0" xfId="0" applyFont="1" applyAlignment="1">
      <alignment vertical="top" wrapText="1"/>
    </xf>
    <xf numFmtId="164" fontId="4" fillId="0" borderId="0" xfId="42" applyNumberFormat="1" applyFont="1" applyAlignment="1">
      <alignment vertical="top"/>
    </xf>
    <xf numFmtId="164" fontId="3" fillId="0" borderId="12" xfId="42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Continuous" vertical="top"/>
    </xf>
    <xf numFmtId="0" fontId="3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0" fontId="3" fillId="0" borderId="13" xfId="0" applyFont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vertical="top"/>
    </xf>
    <xf numFmtId="0" fontId="3" fillId="0" borderId="22" xfId="0" applyFont="1" applyBorder="1" applyAlignment="1">
      <alignment horizontal="right" vertical="top"/>
    </xf>
    <xf numFmtId="0" fontId="4" fillId="0" borderId="13" xfId="0" applyNumberFormat="1" applyFont="1" applyBorder="1" applyAlignment="1">
      <alignment vertical="top" wrapText="1"/>
    </xf>
    <xf numFmtId="3" fontId="5" fillId="0" borderId="13" xfId="0" applyNumberFormat="1" applyFont="1" applyBorder="1" applyAlignment="1">
      <alignment horizontal="right" vertical="center"/>
    </xf>
    <xf numFmtId="165" fontId="4" fillId="0" borderId="13" xfId="0" applyNumberFormat="1" applyFont="1" applyBorder="1" applyAlignment="1">
      <alignment/>
    </xf>
    <xf numFmtId="0" fontId="4" fillId="0" borderId="13" xfId="0" applyNumberFormat="1" applyFont="1" applyBorder="1" applyAlignment="1">
      <alignment vertical="top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vertical="top" wrapText="1"/>
    </xf>
    <xf numFmtId="164" fontId="4" fillId="0" borderId="13" xfId="42" applyNumberFormat="1" applyFont="1" applyBorder="1" applyAlignment="1">
      <alignment horizontal="right"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/>
    </xf>
    <xf numFmtId="0" fontId="3" fillId="0" borderId="18" xfId="0" applyNumberFormat="1" applyFont="1" applyBorder="1" applyAlignment="1">
      <alignment vertical="top"/>
    </xf>
    <xf numFmtId="3" fontId="6" fillId="0" borderId="18" xfId="0" applyNumberFormat="1" applyFont="1" applyBorder="1" applyAlignment="1">
      <alignment horizontal="right" vertical="center"/>
    </xf>
    <xf numFmtId="165" fontId="3" fillId="0" borderId="18" xfId="0" applyNumberFormat="1" applyFont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17" xfId="0" applyFont="1" applyBorder="1" applyAlignment="1">
      <alignment horizontal="right" vertical="top"/>
    </xf>
    <xf numFmtId="164" fontId="3" fillId="0" borderId="13" xfId="42" applyNumberFormat="1" applyFont="1" applyBorder="1" applyAlignment="1">
      <alignment horizontal="right" vertical="top"/>
    </xf>
    <xf numFmtId="164" fontId="3" fillId="0" borderId="0" xfId="42" applyNumberFormat="1" applyFont="1" applyBorder="1" applyAlignment="1">
      <alignment horizontal="right" vertical="top"/>
    </xf>
    <xf numFmtId="0" fontId="1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164" fontId="13" fillId="0" borderId="0" xfId="42" applyNumberFormat="1" applyFont="1" applyAlignment="1">
      <alignment/>
    </xf>
    <xf numFmtId="0" fontId="12" fillId="0" borderId="0" xfId="0" applyFont="1" applyBorder="1" applyAlignment="1">
      <alignment horizontal="right"/>
    </xf>
    <xf numFmtId="0" fontId="1" fillId="0" borderId="0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/>
    </xf>
    <xf numFmtId="0" fontId="12" fillId="0" borderId="11" xfId="0" applyFont="1" applyBorder="1" applyAlignment="1">
      <alignment horizontal="right" vertical="top"/>
    </xf>
    <xf numFmtId="164" fontId="12" fillId="0" borderId="11" xfId="42" applyNumberFormat="1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3" fillId="0" borderId="14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2" fillId="0" borderId="12" xfId="0" applyFont="1" applyBorder="1" applyAlignment="1">
      <alignment horizontal="left"/>
    </xf>
    <xf numFmtId="43" fontId="12" fillId="0" borderId="13" xfId="42" applyFont="1" applyBorder="1" applyAlignment="1">
      <alignment vertical="top"/>
    </xf>
    <xf numFmtId="43" fontId="14" fillId="0" borderId="13" xfId="42" applyFont="1" applyBorder="1" applyAlignment="1">
      <alignment horizontal="right" vertical="center"/>
    </xf>
    <xf numFmtId="43" fontId="12" fillId="0" borderId="13" xfId="0" applyNumberFormat="1" applyFont="1" applyBorder="1" applyAlignment="1">
      <alignment/>
    </xf>
    <xf numFmtId="20" fontId="12" fillId="0" borderId="0" xfId="0" applyNumberFormat="1" applyFont="1" applyBorder="1" applyAlignment="1" quotePrefix="1">
      <alignment horizontal="right"/>
    </xf>
    <xf numFmtId="165" fontId="12" fillId="0" borderId="13" xfId="0" applyNumberFormat="1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166" fontId="15" fillId="0" borderId="13" xfId="42" applyNumberFormat="1" applyFont="1" applyBorder="1" applyAlignment="1">
      <alignment vertical="top"/>
    </xf>
    <xf numFmtId="166" fontId="16" fillId="0" borderId="13" xfId="42" applyNumberFormat="1" applyFont="1" applyBorder="1" applyAlignment="1">
      <alignment horizontal="right" vertical="center"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 horizontal="left"/>
    </xf>
    <xf numFmtId="43" fontId="14" fillId="0" borderId="22" xfId="42" applyFont="1" applyBorder="1" applyAlignment="1">
      <alignment vertical="top"/>
    </xf>
    <xf numFmtId="43" fontId="13" fillId="0" borderId="22" xfId="42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165" fontId="12" fillId="0" borderId="22" xfId="0" applyNumberFormat="1" applyFont="1" applyBorder="1" applyAlignment="1">
      <alignment horizontal="left"/>
    </xf>
    <xf numFmtId="43" fontId="14" fillId="0" borderId="13" xfId="42" applyFont="1" applyBorder="1" applyAlignment="1">
      <alignment vertical="top"/>
    </xf>
    <xf numFmtId="0" fontId="13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165" fontId="12" fillId="0" borderId="13" xfId="0" applyNumberFormat="1" applyFont="1" applyBorder="1" applyAlignment="1">
      <alignment vertical="top"/>
    </xf>
    <xf numFmtId="0" fontId="13" fillId="0" borderId="14" xfId="0" applyFont="1" applyBorder="1" applyAlignment="1">
      <alignment vertical="top" wrapText="1"/>
    </xf>
    <xf numFmtId="0" fontId="12" fillId="0" borderId="22" xfId="0" applyFont="1" applyBorder="1" applyAlignment="1">
      <alignment vertical="top"/>
    </xf>
    <xf numFmtId="0" fontId="18" fillId="0" borderId="0" xfId="0" applyFont="1" applyBorder="1" applyAlignment="1">
      <alignment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 horizontal="right"/>
    </xf>
    <xf numFmtId="0" fontId="18" fillId="0" borderId="16" xfId="0" applyNumberFormat="1" applyFont="1" applyFill="1" applyBorder="1" applyAlignment="1" applyProtection="1">
      <alignment/>
      <protection/>
    </xf>
    <xf numFmtId="0" fontId="20" fillId="0" borderId="11" xfId="0" applyFont="1" applyBorder="1" applyAlignment="1">
      <alignment horizontal="center" vertical="top"/>
    </xf>
    <xf numFmtId="0" fontId="17" fillId="0" borderId="11" xfId="0" applyNumberFormat="1" applyFont="1" applyFill="1" applyBorder="1" applyAlignment="1" applyProtection="1">
      <alignment horizontal="right"/>
      <protection/>
    </xf>
    <xf numFmtId="0" fontId="17" fillId="0" borderId="22" xfId="0" applyNumberFormat="1" applyFont="1" applyFill="1" applyBorder="1" applyAlignment="1" applyProtection="1">
      <alignment horizontal="right"/>
      <protection/>
    </xf>
    <xf numFmtId="0" fontId="18" fillId="0" borderId="12" xfId="0" applyNumberFormat="1" applyFont="1" applyFill="1" applyBorder="1" applyAlignment="1" applyProtection="1">
      <alignment/>
      <protection/>
    </xf>
    <xf numFmtId="43" fontId="18" fillId="0" borderId="13" xfId="42" applyFont="1" applyBorder="1" applyAlignment="1">
      <alignment horizontal="right" vertical="center"/>
    </xf>
    <xf numFmtId="43" fontId="18" fillId="0" borderId="13" xfId="42" applyFont="1" applyFill="1" applyBorder="1" applyAlignment="1" applyProtection="1">
      <alignment/>
      <protection/>
    </xf>
    <xf numFmtId="165" fontId="18" fillId="0" borderId="13" xfId="0" applyNumberFormat="1" applyFont="1" applyBorder="1" applyAlignment="1">
      <alignment vertical="center"/>
    </xf>
    <xf numFmtId="0" fontId="18" fillId="0" borderId="12" xfId="0" applyFont="1" applyBorder="1" applyAlignment="1">
      <alignment/>
    </xf>
    <xf numFmtId="43" fontId="18" fillId="0" borderId="13" xfId="0" applyNumberFormat="1" applyFont="1" applyBorder="1" applyAlignment="1">
      <alignment/>
    </xf>
    <xf numFmtId="0" fontId="17" fillId="0" borderId="18" xfId="0" applyNumberFormat="1" applyFont="1" applyFill="1" applyBorder="1" applyAlignment="1" applyProtection="1">
      <alignment/>
      <protection/>
    </xf>
    <xf numFmtId="43" fontId="17" fillId="0" borderId="21" xfId="42" applyFont="1" applyBorder="1" applyAlignment="1">
      <alignment/>
    </xf>
    <xf numFmtId="165" fontId="17" fillId="0" borderId="21" xfId="0" applyNumberFormat="1" applyFont="1" applyBorder="1" applyAlignment="1">
      <alignment vertical="center"/>
    </xf>
    <xf numFmtId="43" fontId="17" fillId="0" borderId="0" xfId="42" applyFont="1" applyBorder="1" applyAlignment="1">
      <alignment/>
    </xf>
    <xf numFmtId="165" fontId="17" fillId="0" borderId="0" xfId="0" applyNumberFormat="1" applyFont="1" applyBorder="1" applyAlignment="1">
      <alignment vertical="center"/>
    </xf>
    <xf numFmtId="43" fontId="18" fillId="0" borderId="0" xfId="42" applyFon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top"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/>
      <protection/>
    </xf>
    <xf numFmtId="43" fontId="18" fillId="0" borderId="12" xfId="42" applyFont="1" applyBorder="1" applyAlignment="1">
      <alignment horizontal="right" vertical="center"/>
    </xf>
    <xf numFmtId="43" fontId="18" fillId="0" borderId="12" xfId="42" applyFont="1" applyFill="1" applyBorder="1" applyAlignment="1" applyProtection="1">
      <alignment/>
      <protection/>
    </xf>
    <xf numFmtId="43" fontId="18" fillId="0" borderId="12" xfId="0" applyNumberFormat="1" applyFont="1" applyFill="1" applyBorder="1" applyAlignment="1" applyProtection="1">
      <alignment/>
      <protection/>
    </xf>
    <xf numFmtId="43" fontId="18" fillId="0" borderId="13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/>
      <protection/>
    </xf>
    <xf numFmtId="43" fontId="17" fillId="0" borderId="18" xfId="42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Alignment="1">
      <alignment vertical="top"/>
    </xf>
    <xf numFmtId="0" fontId="18" fillId="0" borderId="10" xfId="0" applyFont="1" applyBorder="1" applyAlignment="1">
      <alignment vertical="top"/>
    </xf>
    <xf numFmtId="0" fontId="19" fillId="0" borderId="0" xfId="0" applyFont="1" applyBorder="1" applyAlignment="1">
      <alignment horizontal="center" vertical="top"/>
    </xf>
    <xf numFmtId="0" fontId="19" fillId="0" borderId="14" xfId="0" applyFont="1" applyBorder="1" applyAlignment="1">
      <alignment vertical="top" wrapText="1"/>
    </xf>
    <xf numFmtId="0" fontId="17" fillId="0" borderId="22" xfId="0" applyFont="1" applyBorder="1" applyAlignment="1">
      <alignment/>
    </xf>
    <xf numFmtId="0" fontId="19" fillId="0" borderId="12" xfId="0" applyFont="1" applyFill="1" applyBorder="1" applyAlignment="1">
      <alignment horizontal="left" wrapText="1"/>
    </xf>
    <xf numFmtId="164" fontId="18" fillId="0" borderId="13" xfId="42" applyNumberFormat="1" applyFont="1" applyBorder="1" applyAlignment="1">
      <alignment horizontal="right" vertical="center"/>
    </xf>
    <xf numFmtId="164" fontId="18" fillId="0" borderId="0" xfId="42" applyNumberFormat="1" applyFont="1" applyBorder="1" applyAlignment="1">
      <alignment vertical="top"/>
    </xf>
    <xf numFmtId="164" fontId="19" fillId="0" borderId="12" xfId="42" applyNumberFormat="1" applyFont="1" applyFill="1" applyBorder="1" applyAlignment="1">
      <alignment horizontal="left" wrapText="1"/>
    </xf>
    <xf numFmtId="164" fontId="18" fillId="0" borderId="13" xfId="42" applyNumberFormat="1" applyFont="1" applyBorder="1" applyAlignment="1">
      <alignment vertical="top"/>
    </xf>
    <xf numFmtId="164" fontId="18" fillId="0" borderId="0" xfId="42" applyNumberFormat="1" applyFont="1" applyAlignment="1">
      <alignment vertical="top"/>
    </xf>
    <xf numFmtId="164" fontId="18" fillId="0" borderId="14" xfId="42" applyNumberFormat="1" applyFont="1" applyBorder="1" applyAlignment="1">
      <alignment horizontal="left"/>
    </xf>
    <xf numFmtId="164" fontId="18" fillId="0" borderId="22" xfId="42" applyNumberFormat="1" applyFont="1" applyBorder="1" applyAlignment="1">
      <alignment vertical="top"/>
    </xf>
    <xf numFmtId="165" fontId="18" fillId="0" borderId="22" xfId="0" applyNumberFormat="1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43" fontId="18" fillId="0" borderId="12" xfId="42" applyFont="1" applyBorder="1" applyAlignment="1">
      <alignment vertical="center"/>
    </xf>
    <xf numFmtId="0" fontId="18" fillId="0" borderId="24" xfId="0" applyFont="1" applyBorder="1" applyAlignment="1">
      <alignment/>
    </xf>
    <xf numFmtId="43" fontId="18" fillId="0" borderId="14" xfId="42" applyFont="1" applyBorder="1" applyAlignment="1">
      <alignment/>
    </xf>
    <xf numFmtId="43" fontId="18" fillId="0" borderId="22" xfId="42" applyFont="1" applyBorder="1" applyAlignment="1">
      <alignment/>
    </xf>
    <xf numFmtId="3" fontId="21" fillId="0" borderId="0" xfId="0" applyNumberFormat="1" applyFont="1" applyAlignment="1">
      <alignment horizontal="right" vertical="center"/>
    </xf>
    <xf numFmtId="0" fontId="20" fillId="0" borderId="14" xfId="0" applyFont="1" applyBorder="1" applyAlignment="1">
      <alignment horizontal="right" vertical="top"/>
    </xf>
    <xf numFmtId="3" fontId="0" fillId="0" borderId="0" xfId="0" applyNumberFormat="1" applyAlignment="1">
      <alignment vertical="top"/>
    </xf>
    <xf numFmtId="0" fontId="9" fillId="0" borderId="0" xfId="0" applyFont="1" applyAlignment="1">
      <alignment horizontal="center"/>
    </xf>
    <xf numFmtId="164" fontId="12" fillId="0" borderId="0" xfId="42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center"/>
      <protection/>
    </xf>
    <xf numFmtId="164" fontId="19" fillId="0" borderId="0" xfId="42" applyNumberFormat="1" applyFont="1" applyBorder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39.8515625" style="73" bestFit="1" customWidth="1"/>
    <col min="2" max="2" width="14.7109375" style="73" bestFit="1" customWidth="1"/>
    <col min="3" max="3" width="15.8515625" style="73" bestFit="1" customWidth="1"/>
    <col min="4" max="4" width="12.7109375" style="73" bestFit="1" customWidth="1"/>
    <col min="5" max="5" width="14.28125" style="73" bestFit="1" customWidth="1"/>
    <col min="6" max="6" width="10.7109375" style="73" bestFit="1" customWidth="1"/>
    <col min="7" max="7" width="10.8515625" style="73" customWidth="1"/>
    <col min="8" max="16384" width="9.140625" style="73" customWidth="1"/>
  </cols>
  <sheetData>
    <row r="1" spans="1:7" s="69" customFormat="1" ht="15.75">
      <c r="A1" s="158" t="s">
        <v>77</v>
      </c>
      <c r="B1" s="158"/>
      <c r="C1" s="158"/>
      <c r="D1" s="158"/>
      <c r="E1" s="158"/>
      <c r="F1" s="158"/>
      <c r="G1" s="158"/>
    </row>
    <row r="2" spans="1:7" s="69" customFormat="1" ht="15">
      <c r="A2" s="159" t="s">
        <v>130</v>
      </c>
      <c r="B2" s="159"/>
      <c r="C2" s="159"/>
      <c r="D2" s="159"/>
      <c r="E2" s="159"/>
      <c r="F2" s="159"/>
      <c r="G2" s="159"/>
    </row>
    <row r="3" spans="1:7" ht="15">
      <c r="A3" s="70"/>
      <c r="B3" s="70"/>
      <c r="C3" s="71"/>
      <c r="D3" s="70"/>
      <c r="E3" s="70"/>
      <c r="F3" s="72" t="s">
        <v>78</v>
      </c>
      <c r="G3" s="70"/>
    </row>
    <row r="4" spans="1:7" ht="15">
      <c r="A4" s="70"/>
      <c r="B4" s="70"/>
      <c r="C4" s="70"/>
      <c r="D4" s="70"/>
      <c r="E4" s="70"/>
      <c r="F4" s="70"/>
      <c r="G4" s="70"/>
    </row>
    <row r="5" spans="1:7" s="69" customFormat="1" ht="15">
      <c r="A5" s="74"/>
      <c r="B5" s="75" t="s">
        <v>79</v>
      </c>
      <c r="C5" s="76" t="s">
        <v>80</v>
      </c>
      <c r="D5" s="77" t="s">
        <v>81</v>
      </c>
      <c r="E5" s="77" t="s">
        <v>82</v>
      </c>
      <c r="F5" s="160" t="s">
        <v>83</v>
      </c>
      <c r="G5" s="161"/>
    </row>
    <row r="6" spans="1:7" ht="15">
      <c r="A6" s="78"/>
      <c r="B6" s="79"/>
      <c r="C6" s="79"/>
      <c r="D6" s="79"/>
      <c r="E6" s="79"/>
      <c r="F6" s="80"/>
      <c r="G6" s="79"/>
    </row>
    <row r="7" spans="1:7" s="69" customFormat="1" ht="15">
      <c r="A7" s="81" t="s">
        <v>125</v>
      </c>
      <c r="B7" s="82">
        <v>33.18</v>
      </c>
      <c r="C7" s="83">
        <v>184.44</v>
      </c>
      <c r="D7" s="84">
        <f>B7+C7</f>
        <v>217.62</v>
      </c>
      <c r="E7" s="84">
        <f>C7-B7</f>
        <v>151.26</v>
      </c>
      <c r="F7" s="85" t="s">
        <v>84</v>
      </c>
      <c r="G7" s="86">
        <f>C7/B7</f>
        <v>5.55877034358047</v>
      </c>
    </row>
    <row r="8" spans="1:7" s="69" customFormat="1" ht="15">
      <c r="A8" s="87" t="s">
        <v>85</v>
      </c>
      <c r="B8" s="88">
        <f>B7*100/D7</f>
        <v>15.246760408050731</v>
      </c>
      <c r="C8" s="89">
        <f>C7/D7*100</f>
        <v>84.75323959194927</v>
      </c>
      <c r="D8" s="90"/>
      <c r="E8" s="90"/>
      <c r="F8" s="91"/>
      <c r="G8" s="86"/>
    </row>
    <row r="9" spans="1:7" s="69" customFormat="1" ht="15">
      <c r="A9" s="92"/>
      <c r="B9" s="93"/>
      <c r="C9" s="94"/>
      <c r="D9" s="95"/>
      <c r="E9" s="95"/>
      <c r="F9" s="96"/>
      <c r="G9" s="97"/>
    </row>
    <row r="10" spans="1:7" s="69" customFormat="1" ht="15">
      <c r="A10" s="81" t="s">
        <v>126</v>
      </c>
      <c r="B10" s="98">
        <v>36.71</v>
      </c>
      <c r="C10" s="83">
        <v>233.9</v>
      </c>
      <c r="D10" s="84">
        <f>B10+C10</f>
        <v>270.61</v>
      </c>
      <c r="E10" s="84">
        <f>C10-B10</f>
        <v>197.19</v>
      </c>
      <c r="F10" s="85" t="s">
        <v>84</v>
      </c>
      <c r="G10" s="86">
        <f>C10/B10</f>
        <v>6.371560882593299</v>
      </c>
    </row>
    <row r="11" spans="1:7" s="69" customFormat="1" ht="15">
      <c r="A11" s="87" t="s">
        <v>85</v>
      </c>
      <c r="B11" s="88">
        <f>B10*100/D10</f>
        <v>13.565647980488524</v>
      </c>
      <c r="C11" s="89">
        <f>C10/D10*100</f>
        <v>86.43435201951148</v>
      </c>
      <c r="D11" s="90"/>
      <c r="E11" s="90"/>
      <c r="F11" s="99"/>
      <c r="G11" s="86"/>
    </row>
    <row r="12" spans="1:7" s="69" customFormat="1" ht="15">
      <c r="A12" s="92"/>
      <c r="B12" s="93"/>
      <c r="C12" s="94"/>
      <c r="D12" s="95"/>
      <c r="E12" s="95"/>
      <c r="F12" s="80"/>
      <c r="G12" s="97"/>
    </row>
    <row r="13" spans="1:7" s="69" customFormat="1" ht="15">
      <c r="A13" s="81" t="s">
        <v>127</v>
      </c>
      <c r="B13" s="98">
        <v>38.23</v>
      </c>
      <c r="C13" s="83">
        <v>289.89</v>
      </c>
      <c r="D13" s="84">
        <f>B13+C13</f>
        <v>328.12</v>
      </c>
      <c r="E13" s="84">
        <f>C13-B13</f>
        <v>251.66</v>
      </c>
      <c r="F13" s="85" t="s">
        <v>84</v>
      </c>
      <c r="G13" s="86">
        <f>C13/B13</f>
        <v>7.582788386084228</v>
      </c>
    </row>
    <row r="14" spans="1:7" ht="15">
      <c r="A14" s="100" t="s">
        <v>85</v>
      </c>
      <c r="B14" s="88">
        <f>B13*100/D13</f>
        <v>11.65122516152627</v>
      </c>
      <c r="C14" s="89">
        <f>C13/D13*100</f>
        <v>88.34877483847372</v>
      </c>
      <c r="D14" s="101"/>
      <c r="E14" s="101"/>
      <c r="F14" s="99"/>
      <c r="G14" s="101"/>
    </row>
    <row r="15" spans="1:7" ht="15">
      <c r="A15" s="78"/>
      <c r="B15" s="79"/>
      <c r="C15" s="79"/>
      <c r="D15" s="79"/>
      <c r="E15" s="79"/>
      <c r="F15" s="80"/>
      <c r="G15" s="79"/>
    </row>
    <row r="16" spans="1:7" ht="45">
      <c r="A16" s="102" t="s">
        <v>128</v>
      </c>
      <c r="B16" s="103">
        <f>B10/B7*100-100</f>
        <v>10.638939119951772</v>
      </c>
      <c r="C16" s="103">
        <f>C10/C7*100-100</f>
        <v>26.816308826718725</v>
      </c>
      <c r="D16" s="103">
        <f>D10/D7*100-100</f>
        <v>24.349784027203384</v>
      </c>
      <c r="E16" s="103">
        <f>E10/E7*100-100</f>
        <v>30.36493454978185</v>
      </c>
      <c r="F16" s="99"/>
      <c r="G16" s="101"/>
    </row>
    <row r="17" spans="1:7" ht="15">
      <c r="A17" s="104"/>
      <c r="B17" s="105"/>
      <c r="C17" s="105"/>
      <c r="D17" s="105"/>
      <c r="E17" s="105"/>
      <c r="F17" s="80"/>
      <c r="G17" s="79"/>
    </row>
    <row r="18" spans="1:7" ht="45">
      <c r="A18" s="102" t="s">
        <v>129</v>
      </c>
      <c r="B18" s="103">
        <f>B13/B10*100-100</f>
        <v>4.140561154998636</v>
      </c>
      <c r="C18" s="103">
        <f>C13/C10*100-100</f>
        <v>23.937580162462595</v>
      </c>
      <c r="D18" s="103">
        <f>D13/D10*100-100</f>
        <v>21.251986253279625</v>
      </c>
      <c r="E18" s="103">
        <f>E13/E10*100-100</f>
        <v>27.62310461990974</v>
      </c>
      <c r="F18" s="99"/>
      <c r="G18" s="101"/>
    </row>
    <row r="19" spans="1:7" ht="15">
      <c r="A19" s="78"/>
      <c r="B19" s="79"/>
      <c r="C19" s="79"/>
      <c r="D19" s="79"/>
      <c r="E19" s="79"/>
      <c r="F19" s="80"/>
      <c r="G19" s="79"/>
    </row>
  </sheetData>
  <sheetProtection/>
  <mergeCells count="3">
    <mergeCell ref="A1:G1"/>
    <mergeCell ref="A2:G2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H5" sqref="H5:I5"/>
    </sheetView>
  </sheetViews>
  <sheetFormatPr defaultColWidth="9.140625" defaultRowHeight="15"/>
  <cols>
    <col min="1" max="1" width="4.140625" style="1" bestFit="1" customWidth="1"/>
    <col min="2" max="2" width="43.421875" style="1" customWidth="1"/>
    <col min="3" max="3" width="7.140625" style="1" bestFit="1" customWidth="1"/>
    <col min="4" max="4" width="11.28125" style="1" bestFit="1" customWidth="1"/>
    <col min="5" max="5" width="12.28125" style="1" bestFit="1" customWidth="1"/>
    <col min="6" max="6" width="11.28125" style="1" bestFit="1" customWidth="1"/>
    <col min="7" max="7" width="10.28125" style="1" bestFit="1" customWidth="1"/>
    <col min="8" max="8" width="11.28125" style="1" bestFit="1" customWidth="1"/>
    <col min="9" max="9" width="14.00390625" style="1" bestFit="1" customWidth="1"/>
    <col min="10" max="10" width="10.00390625" style="1" bestFit="1" customWidth="1"/>
    <col min="11" max="11" width="7.00390625" style="1" customWidth="1"/>
    <col min="12" max="12" width="16.8515625" style="1" customWidth="1"/>
    <col min="13" max="13" width="15.421875" style="1" customWidth="1"/>
    <col min="14" max="14" width="9.140625" style="1" customWidth="1"/>
    <col min="15" max="15" width="11.28125" style="1" bestFit="1" customWidth="1"/>
    <col min="16" max="16384" width="9.140625" style="1" customWidth="1"/>
  </cols>
  <sheetData>
    <row r="1" spans="1:10" ht="18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8">
      <c r="A2" s="164" t="s">
        <v>123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2:10" ht="15">
      <c r="B3" s="65"/>
      <c r="C3" s="65"/>
      <c r="D3" s="65"/>
      <c r="E3" s="65" t="s">
        <v>1</v>
      </c>
      <c r="F3" s="65"/>
      <c r="G3" s="65"/>
      <c r="H3" s="65"/>
      <c r="I3" s="3" t="s">
        <v>2</v>
      </c>
      <c r="J3" s="65"/>
    </row>
    <row r="4" spans="1:10" ht="15">
      <c r="A4" s="4"/>
      <c r="B4" s="5"/>
      <c r="C4" s="6"/>
      <c r="D4" s="165" t="s">
        <v>3</v>
      </c>
      <c r="E4" s="166"/>
      <c r="F4" s="165" t="s">
        <v>3</v>
      </c>
      <c r="G4" s="166"/>
      <c r="H4" s="165" t="s">
        <v>4</v>
      </c>
      <c r="I4" s="167"/>
      <c r="J4" s="7" t="s">
        <v>5</v>
      </c>
    </row>
    <row r="5" spans="1:10" ht="15">
      <c r="A5" s="8" t="s">
        <v>6</v>
      </c>
      <c r="B5" s="9" t="s">
        <v>7</v>
      </c>
      <c r="C5" s="10" t="s">
        <v>8</v>
      </c>
      <c r="D5" s="162" t="s">
        <v>9</v>
      </c>
      <c r="E5" s="163"/>
      <c r="F5" s="162" t="s">
        <v>122</v>
      </c>
      <c r="G5" s="163"/>
      <c r="H5" s="162" t="s">
        <v>122</v>
      </c>
      <c r="I5" s="163"/>
      <c r="J5" s="36" t="s">
        <v>10</v>
      </c>
    </row>
    <row r="6" spans="1:10" ht="15">
      <c r="A6" s="8"/>
      <c r="B6" s="9"/>
      <c r="C6" s="10"/>
      <c r="D6" s="66" t="s">
        <v>11</v>
      </c>
      <c r="E6" s="67" t="s">
        <v>12</v>
      </c>
      <c r="F6" s="11" t="s">
        <v>11</v>
      </c>
      <c r="G6" s="67" t="s">
        <v>12</v>
      </c>
      <c r="H6" s="11" t="s">
        <v>11</v>
      </c>
      <c r="I6" s="68" t="s">
        <v>12</v>
      </c>
      <c r="J6" s="37"/>
    </row>
    <row r="7" spans="1:15" ht="15">
      <c r="A7" s="4">
        <v>1</v>
      </c>
      <c r="B7" s="13" t="s">
        <v>13</v>
      </c>
      <c r="C7" s="14" t="s">
        <v>14</v>
      </c>
      <c r="D7" s="15">
        <v>684455</v>
      </c>
      <c r="E7" s="16">
        <v>6001657</v>
      </c>
      <c r="F7" s="15">
        <v>383281</v>
      </c>
      <c r="G7" s="16">
        <v>3235648</v>
      </c>
      <c r="H7" s="15">
        <v>250616</v>
      </c>
      <c r="I7" s="16">
        <v>2584306</v>
      </c>
      <c r="J7" s="17">
        <f aca="true" t="shared" si="0" ref="J7:J33">I7/G7*100-100</f>
        <v>-20.130187214431245</v>
      </c>
      <c r="L7" s="155"/>
      <c r="M7" s="155"/>
      <c r="N7" s="157"/>
      <c r="O7" s="157"/>
    </row>
    <row r="8" spans="1:15" ht="15">
      <c r="A8" s="18">
        <v>2</v>
      </c>
      <c r="B8" s="19" t="s">
        <v>15</v>
      </c>
      <c r="C8" s="20" t="s">
        <v>16</v>
      </c>
      <c r="D8" s="21">
        <v>13263015</v>
      </c>
      <c r="E8" s="22">
        <v>4059964</v>
      </c>
      <c r="F8" s="21">
        <v>7459691</v>
      </c>
      <c r="G8" s="22">
        <v>2392272</v>
      </c>
      <c r="H8" s="21">
        <v>5360825</v>
      </c>
      <c r="I8" s="22">
        <v>1799860</v>
      </c>
      <c r="J8" s="17">
        <f t="shared" si="0"/>
        <v>-24.763572035286955</v>
      </c>
      <c r="L8" s="155"/>
      <c r="M8" s="155"/>
      <c r="N8" s="157"/>
      <c r="O8" s="157"/>
    </row>
    <row r="9" spans="1:15" ht="15">
      <c r="A9" s="18">
        <v>3</v>
      </c>
      <c r="B9" s="19" t="s">
        <v>17</v>
      </c>
      <c r="C9" s="20" t="s">
        <v>18</v>
      </c>
      <c r="D9" s="21">
        <v>16653950</v>
      </c>
      <c r="E9" s="22">
        <v>1039714</v>
      </c>
      <c r="F9" s="21">
        <v>7631574</v>
      </c>
      <c r="G9" s="22">
        <v>464615</v>
      </c>
      <c r="H9" s="21">
        <v>8545260</v>
      </c>
      <c r="I9" s="22">
        <v>631451</v>
      </c>
      <c r="J9" s="17">
        <f t="shared" si="0"/>
        <v>35.908440321556554</v>
      </c>
      <c r="L9" s="155"/>
      <c r="M9" s="155"/>
      <c r="N9" s="157"/>
      <c r="O9" s="157"/>
    </row>
    <row r="10" spans="1:15" ht="15">
      <c r="A10" s="18">
        <v>4</v>
      </c>
      <c r="B10" s="19" t="s">
        <v>19</v>
      </c>
      <c r="C10" s="20" t="s">
        <v>20</v>
      </c>
      <c r="D10" s="23">
        <v>33151322</v>
      </c>
      <c r="E10" s="24">
        <v>2677970</v>
      </c>
      <c r="F10" s="23">
        <v>15361540</v>
      </c>
      <c r="G10" s="24">
        <v>1192191</v>
      </c>
      <c r="H10" s="23">
        <v>16906205</v>
      </c>
      <c r="I10" s="24">
        <v>2012657</v>
      </c>
      <c r="J10" s="17">
        <f t="shared" si="0"/>
        <v>68.82001290061743</v>
      </c>
      <c r="L10" s="155"/>
      <c r="M10" s="155"/>
      <c r="N10" s="157"/>
      <c r="O10" s="157"/>
    </row>
    <row r="11" spans="1:15" ht="15">
      <c r="A11" s="18">
        <v>5</v>
      </c>
      <c r="B11" s="19" t="s">
        <v>21</v>
      </c>
      <c r="C11" s="20" t="s">
        <v>20</v>
      </c>
      <c r="D11" s="23">
        <v>5311393</v>
      </c>
      <c r="E11" s="24">
        <v>3496733</v>
      </c>
      <c r="F11" s="23">
        <v>2164167</v>
      </c>
      <c r="G11" s="24">
        <v>1378283</v>
      </c>
      <c r="H11" s="23">
        <v>2785856</v>
      </c>
      <c r="I11" s="24">
        <v>1830665</v>
      </c>
      <c r="J11" s="17">
        <f t="shared" si="0"/>
        <v>32.82214175173024</v>
      </c>
      <c r="L11" s="155"/>
      <c r="M11" s="155"/>
      <c r="N11" s="157"/>
      <c r="O11" s="157"/>
    </row>
    <row r="12" spans="1:15" ht="15">
      <c r="A12" s="18">
        <v>6</v>
      </c>
      <c r="B12" s="19" t="s">
        <v>22</v>
      </c>
      <c r="C12" s="20" t="s">
        <v>20</v>
      </c>
      <c r="D12" s="23">
        <v>9198080</v>
      </c>
      <c r="E12" s="22">
        <v>1573651</v>
      </c>
      <c r="F12" s="23">
        <v>4936400</v>
      </c>
      <c r="G12" s="22">
        <v>835445</v>
      </c>
      <c r="H12" s="23">
        <v>6199890</v>
      </c>
      <c r="I12" s="22">
        <v>1126807</v>
      </c>
      <c r="J12" s="17">
        <f t="shared" si="0"/>
        <v>34.87506658128302</v>
      </c>
      <c r="L12" s="155"/>
      <c r="M12" s="155"/>
      <c r="N12" s="157"/>
      <c r="O12" s="157"/>
    </row>
    <row r="13" spans="1:15" ht="15">
      <c r="A13" s="18">
        <v>7</v>
      </c>
      <c r="B13" s="19" t="s">
        <v>23</v>
      </c>
      <c r="C13" s="20" t="s">
        <v>20</v>
      </c>
      <c r="D13" s="23">
        <v>23941159</v>
      </c>
      <c r="E13" s="24">
        <v>507590</v>
      </c>
      <c r="F13" s="23">
        <v>11576850</v>
      </c>
      <c r="G13" s="24">
        <v>210783</v>
      </c>
      <c r="H13" s="23">
        <v>41764502</v>
      </c>
      <c r="I13" s="24">
        <v>814616</v>
      </c>
      <c r="J13" s="17">
        <f t="shared" si="0"/>
        <v>286.4713947519487</v>
      </c>
      <c r="L13" s="155"/>
      <c r="M13" s="155"/>
      <c r="N13" s="157"/>
      <c r="O13" s="157"/>
    </row>
    <row r="14" spans="1:15" ht="15">
      <c r="A14" s="18">
        <v>8</v>
      </c>
      <c r="B14" s="25" t="s">
        <v>24</v>
      </c>
      <c r="C14" s="20" t="s">
        <v>20</v>
      </c>
      <c r="D14" s="23">
        <v>2168562</v>
      </c>
      <c r="E14" s="24">
        <v>238117</v>
      </c>
      <c r="F14" s="23">
        <v>999570</v>
      </c>
      <c r="G14" s="24">
        <v>109892</v>
      </c>
      <c r="H14" s="23">
        <v>551383</v>
      </c>
      <c r="I14" s="24">
        <v>58430</v>
      </c>
      <c r="J14" s="17">
        <f t="shared" si="0"/>
        <v>-46.82961453063007</v>
      </c>
      <c r="L14" s="155"/>
      <c r="M14" s="155"/>
      <c r="N14" s="157"/>
      <c r="O14" s="157"/>
    </row>
    <row r="15" spans="1:15" ht="15">
      <c r="A15" s="18">
        <v>9</v>
      </c>
      <c r="B15" s="19" t="s">
        <v>25</v>
      </c>
      <c r="C15" s="20"/>
      <c r="D15" s="23"/>
      <c r="E15" s="22">
        <v>603021</v>
      </c>
      <c r="F15" s="23"/>
      <c r="G15" s="22">
        <v>354515</v>
      </c>
      <c r="H15" s="23"/>
      <c r="I15" s="22">
        <v>274136</v>
      </c>
      <c r="J15" s="17">
        <f t="shared" si="0"/>
        <v>-22.672947548058616</v>
      </c>
      <c r="L15" s="155"/>
      <c r="M15" s="155"/>
      <c r="N15" s="157"/>
      <c r="O15" s="157"/>
    </row>
    <row r="16" spans="1:15" ht="15">
      <c r="A16" s="18">
        <v>10</v>
      </c>
      <c r="B16" s="19" t="s">
        <v>26</v>
      </c>
      <c r="C16" s="20"/>
      <c r="D16" s="23"/>
      <c r="E16" s="22">
        <v>805371</v>
      </c>
      <c r="F16" s="23"/>
      <c r="G16" s="22">
        <v>440766</v>
      </c>
      <c r="H16" s="23"/>
      <c r="I16" s="22">
        <v>949225</v>
      </c>
      <c r="J16" s="17">
        <f t="shared" si="0"/>
        <v>115.3580357831593</v>
      </c>
      <c r="L16" s="155"/>
      <c r="M16" s="155"/>
      <c r="N16" s="157"/>
      <c r="O16" s="157"/>
    </row>
    <row r="17" spans="1:15" ht="15">
      <c r="A17" s="18">
        <v>11</v>
      </c>
      <c r="B17" s="26" t="s">
        <v>27</v>
      </c>
      <c r="C17" s="20" t="s">
        <v>20</v>
      </c>
      <c r="D17" s="23">
        <v>37400</v>
      </c>
      <c r="E17" s="22">
        <v>76851</v>
      </c>
      <c r="F17" s="23">
        <v>11538</v>
      </c>
      <c r="G17" s="22">
        <v>39681</v>
      </c>
      <c r="H17" s="23">
        <v>6613</v>
      </c>
      <c r="I17" s="22">
        <v>26959</v>
      </c>
      <c r="J17" s="17">
        <f t="shared" si="0"/>
        <v>-32.06068395453744</v>
      </c>
      <c r="L17" s="155"/>
      <c r="M17" s="155"/>
      <c r="N17" s="157"/>
      <c r="O17" s="157"/>
    </row>
    <row r="18" spans="1:15" ht="15">
      <c r="A18" s="18">
        <v>12</v>
      </c>
      <c r="B18" s="26" t="s">
        <v>28</v>
      </c>
      <c r="C18" s="20"/>
      <c r="D18" s="23"/>
      <c r="E18" s="22">
        <v>3072512</v>
      </c>
      <c r="F18" s="23"/>
      <c r="G18" s="22">
        <v>1314268</v>
      </c>
      <c r="H18" s="23"/>
      <c r="I18" s="22">
        <v>1482228</v>
      </c>
      <c r="J18" s="17">
        <f t="shared" si="0"/>
        <v>12.779737466026717</v>
      </c>
      <c r="L18" s="155"/>
      <c r="M18" s="155"/>
      <c r="N18" s="157"/>
      <c r="O18" s="157"/>
    </row>
    <row r="19" spans="1:15" ht="15">
      <c r="A19" s="18">
        <v>13</v>
      </c>
      <c r="B19" s="19" t="s">
        <v>29</v>
      </c>
      <c r="C19" s="20"/>
      <c r="D19" s="23"/>
      <c r="E19" s="24">
        <v>1085598</v>
      </c>
      <c r="F19" s="23"/>
      <c r="G19" s="24">
        <v>516998</v>
      </c>
      <c r="H19" s="23"/>
      <c r="I19" s="24">
        <v>455186</v>
      </c>
      <c r="J19" s="17">
        <f t="shared" si="0"/>
        <v>-11.955945670969712</v>
      </c>
      <c r="L19" s="155"/>
      <c r="M19" s="155"/>
      <c r="N19" s="157"/>
      <c r="O19" s="157"/>
    </row>
    <row r="20" spans="1:15" ht="15">
      <c r="A20" s="18">
        <v>14</v>
      </c>
      <c r="B20" s="19" t="s">
        <v>30</v>
      </c>
      <c r="C20" s="20"/>
      <c r="D20" s="21"/>
      <c r="E20" s="22">
        <v>6320684</v>
      </c>
      <c r="F20" s="21"/>
      <c r="G20" s="22">
        <v>3078598</v>
      </c>
      <c r="H20" s="21"/>
      <c r="I20" s="22">
        <v>2844016</v>
      </c>
      <c r="J20" s="17">
        <f t="shared" si="0"/>
        <v>-7.619767179735717</v>
      </c>
      <c r="L20" s="155"/>
      <c r="M20" s="155"/>
      <c r="N20" s="157"/>
      <c r="O20" s="157"/>
    </row>
    <row r="21" spans="1:15" ht="15">
      <c r="A21" s="18">
        <v>15</v>
      </c>
      <c r="B21" s="19" t="s">
        <v>31</v>
      </c>
      <c r="C21" s="20"/>
      <c r="D21" s="21"/>
      <c r="E21" s="22">
        <v>5217213</v>
      </c>
      <c r="F21" s="21"/>
      <c r="G21" s="22">
        <v>2343749</v>
      </c>
      <c r="H21" s="21"/>
      <c r="I21" s="22">
        <v>2580149</v>
      </c>
      <c r="J21" s="17">
        <f t="shared" si="0"/>
        <v>10.08640430353249</v>
      </c>
      <c r="L21" s="155"/>
      <c r="M21" s="155"/>
      <c r="N21" s="157"/>
      <c r="O21" s="157"/>
    </row>
    <row r="22" spans="1:15" ht="15">
      <c r="A22" s="18">
        <v>16</v>
      </c>
      <c r="B22" s="19" t="s">
        <v>32</v>
      </c>
      <c r="C22" s="20"/>
      <c r="D22" s="23"/>
      <c r="E22" s="24">
        <v>1908766</v>
      </c>
      <c r="F22" s="23"/>
      <c r="G22" s="24">
        <v>1170030</v>
      </c>
      <c r="H22" s="23"/>
      <c r="I22" s="24">
        <v>982901</v>
      </c>
      <c r="J22" s="17">
        <f t="shared" si="0"/>
        <v>-15.993521533635885</v>
      </c>
      <c r="L22" s="155"/>
      <c r="M22" s="155"/>
      <c r="N22" s="157"/>
      <c r="O22" s="157"/>
    </row>
    <row r="23" spans="1:15" ht="15">
      <c r="A23" s="18">
        <v>17</v>
      </c>
      <c r="B23" s="25" t="s">
        <v>33</v>
      </c>
      <c r="C23" s="20"/>
      <c r="D23" s="23"/>
      <c r="E23" s="24">
        <v>2342476</v>
      </c>
      <c r="F23" s="23"/>
      <c r="G23" s="24">
        <v>1163173</v>
      </c>
      <c r="H23" s="23"/>
      <c r="I23" s="24">
        <v>1383955</v>
      </c>
      <c r="J23" s="17">
        <f t="shared" si="0"/>
        <v>18.981011423064317</v>
      </c>
      <c r="L23" s="155"/>
      <c r="M23" s="155"/>
      <c r="N23" s="157"/>
      <c r="O23" s="157"/>
    </row>
    <row r="24" spans="1:15" ht="15">
      <c r="A24" s="18">
        <v>18</v>
      </c>
      <c r="B24" s="25" t="s">
        <v>34</v>
      </c>
      <c r="C24" s="20"/>
      <c r="D24" s="23"/>
      <c r="E24" s="24">
        <v>568985</v>
      </c>
      <c r="F24" s="23"/>
      <c r="G24" s="24">
        <v>327733</v>
      </c>
      <c r="H24" s="23"/>
      <c r="I24" s="24">
        <v>210603</v>
      </c>
      <c r="J24" s="17">
        <f t="shared" si="0"/>
        <v>-35.73945864468942</v>
      </c>
      <c r="L24" s="155"/>
      <c r="M24" s="155"/>
      <c r="N24" s="157"/>
      <c r="O24" s="157"/>
    </row>
    <row r="25" spans="1:15" ht="15">
      <c r="A25" s="18">
        <v>19</v>
      </c>
      <c r="B25" s="25" t="s">
        <v>35</v>
      </c>
      <c r="C25" s="20"/>
      <c r="D25" s="23"/>
      <c r="E25" s="24">
        <v>687616</v>
      </c>
      <c r="F25" s="23"/>
      <c r="G25" s="24">
        <v>496893</v>
      </c>
      <c r="H25" s="23"/>
      <c r="I25" s="24">
        <v>358492</v>
      </c>
      <c r="J25" s="17">
        <f t="shared" si="0"/>
        <v>-27.853280283682807</v>
      </c>
      <c r="L25" s="155"/>
      <c r="M25" s="155"/>
      <c r="N25" s="157"/>
      <c r="O25" s="157"/>
    </row>
    <row r="26" spans="1:15" ht="15">
      <c r="A26" s="18">
        <v>20</v>
      </c>
      <c r="B26" s="19" t="s">
        <v>36</v>
      </c>
      <c r="C26" s="20"/>
      <c r="D26" s="23"/>
      <c r="E26" s="24">
        <v>397043</v>
      </c>
      <c r="F26" s="23"/>
      <c r="G26" s="24">
        <v>179097</v>
      </c>
      <c r="H26" s="23"/>
      <c r="I26" s="24">
        <v>212557</v>
      </c>
      <c r="J26" s="17">
        <f t="shared" si="0"/>
        <v>18.68261333243997</v>
      </c>
      <c r="L26" s="155"/>
      <c r="M26" s="155"/>
      <c r="N26" s="157"/>
      <c r="O26" s="157"/>
    </row>
    <row r="27" spans="1:15" ht="15">
      <c r="A27" s="18">
        <v>21</v>
      </c>
      <c r="B27" s="19" t="s">
        <v>37</v>
      </c>
      <c r="C27" s="20"/>
      <c r="D27" s="23"/>
      <c r="E27" s="24">
        <v>566430</v>
      </c>
      <c r="F27" s="23"/>
      <c r="G27" s="24">
        <v>302356</v>
      </c>
      <c r="H27" s="23"/>
      <c r="I27" s="24">
        <v>238522</v>
      </c>
      <c r="J27" s="17">
        <f t="shared" si="0"/>
        <v>-21.112198864914205</v>
      </c>
      <c r="L27" s="155"/>
      <c r="M27" s="155"/>
      <c r="N27" s="157"/>
      <c r="O27" s="157"/>
    </row>
    <row r="28" spans="1:15" ht="38.25">
      <c r="A28" s="18">
        <v>22</v>
      </c>
      <c r="B28" s="25" t="s">
        <v>38</v>
      </c>
      <c r="C28" s="20" t="s">
        <v>20</v>
      </c>
      <c r="D28" s="23">
        <v>24544535</v>
      </c>
      <c r="E28" s="24">
        <v>2409130</v>
      </c>
      <c r="F28" s="23">
        <v>14690956</v>
      </c>
      <c r="G28" s="24">
        <v>1491374</v>
      </c>
      <c r="H28" s="23">
        <v>16641176</v>
      </c>
      <c r="I28" s="24">
        <v>1491146</v>
      </c>
      <c r="J28" s="17">
        <f t="shared" si="0"/>
        <v>-0.015287915707261845</v>
      </c>
      <c r="L28" s="155"/>
      <c r="M28" s="155"/>
      <c r="N28" s="157"/>
      <c r="O28" s="157"/>
    </row>
    <row r="29" spans="1:15" ht="25.5">
      <c r="A29" s="18">
        <v>23</v>
      </c>
      <c r="B29" s="25" t="s">
        <v>39</v>
      </c>
      <c r="C29" s="20" t="s">
        <v>20</v>
      </c>
      <c r="D29" s="23">
        <v>36117991</v>
      </c>
      <c r="E29" s="24">
        <v>3562484</v>
      </c>
      <c r="F29" s="23">
        <v>18211880</v>
      </c>
      <c r="G29" s="24">
        <v>1848404</v>
      </c>
      <c r="H29" s="23">
        <v>8360697</v>
      </c>
      <c r="I29" s="24">
        <v>781559</v>
      </c>
      <c r="J29" s="17">
        <f t="shared" si="0"/>
        <v>-57.717089986821065</v>
      </c>
      <c r="L29" s="155"/>
      <c r="M29" s="155"/>
      <c r="N29" s="157"/>
      <c r="O29" s="157"/>
    </row>
    <row r="30" spans="1:15" ht="15">
      <c r="A30" s="18">
        <v>24</v>
      </c>
      <c r="B30" s="25" t="s">
        <v>40</v>
      </c>
      <c r="C30" s="20" t="s">
        <v>20</v>
      </c>
      <c r="D30" s="23">
        <v>29822341</v>
      </c>
      <c r="E30" s="24">
        <v>2459047</v>
      </c>
      <c r="F30" s="23">
        <v>13505185</v>
      </c>
      <c r="G30" s="24">
        <v>1060457</v>
      </c>
      <c r="H30" s="23">
        <v>17026545</v>
      </c>
      <c r="I30" s="24">
        <v>1453044</v>
      </c>
      <c r="J30" s="17">
        <f t="shared" si="0"/>
        <v>37.02054868797131</v>
      </c>
      <c r="L30" s="155"/>
      <c r="M30" s="155"/>
      <c r="N30" s="157"/>
      <c r="O30" s="157"/>
    </row>
    <row r="31" spans="1:15" ht="15">
      <c r="A31" s="18">
        <v>25</v>
      </c>
      <c r="B31" s="25" t="s">
        <v>41</v>
      </c>
      <c r="C31" s="20" t="s">
        <v>20</v>
      </c>
      <c r="D31" s="23">
        <v>35120788</v>
      </c>
      <c r="E31" s="22">
        <v>2353348</v>
      </c>
      <c r="F31" s="23">
        <v>14436299</v>
      </c>
      <c r="G31" s="22">
        <v>948521</v>
      </c>
      <c r="H31" s="23">
        <v>28263049</v>
      </c>
      <c r="I31" s="22">
        <v>1841658</v>
      </c>
      <c r="J31" s="17">
        <f t="shared" si="0"/>
        <v>94.16101488527929</v>
      </c>
      <c r="L31" s="155"/>
      <c r="M31" s="155"/>
      <c r="N31" s="157"/>
      <c r="O31" s="157"/>
    </row>
    <row r="32" spans="1:15" ht="15">
      <c r="A32" s="18">
        <v>26</v>
      </c>
      <c r="B32" s="25" t="s">
        <v>42</v>
      </c>
      <c r="C32" s="27"/>
      <c r="D32" s="23"/>
      <c r="E32" s="24">
        <v>1691689</v>
      </c>
      <c r="F32" s="23"/>
      <c r="G32" s="24">
        <v>808535</v>
      </c>
      <c r="H32" s="23"/>
      <c r="I32" s="24">
        <v>888420</v>
      </c>
      <c r="J32" s="17">
        <f t="shared" si="0"/>
        <v>9.880215451402847</v>
      </c>
      <c r="L32" s="155"/>
      <c r="M32" s="155"/>
      <c r="N32" s="157"/>
      <c r="O32" s="157"/>
    </row>
    <row r="33" spans="1:15" ht="15">
      <c r="A33" s="18">
        <v>27</v>
      </c>
      <c r="B33" s="25" t="s">
        <v>43</v>
      </c>
      <c r="C33" s="27"/>
      <c r="D33" s="23"/>
      <c r="E33" s="24">
        <v>365045</v>
      </c>
      <c r="F33" s="23"/>
      <c r="G33" s="24">
        <v>274387</v>
      </c>
      <c r="H33" s="23"/>
      <c r="I33" s="24">
        <v>541531</v>
      </c>
      <c r="J33" s="17">
        <f t="shared" si="0"/>
        <v>97.36029768174149</v>
      </c>
      <c r="L33" s="155"/>
      <c r="M33" s="155"/>
      <c r="N33" s="157"/>
      <c r="O33" s="157"/>
    </row>
    <row r="34" spans="1:15" ht="15">
      <c r="A34" s="18">
        <v>28</v>
      </c>
      <c r="B34" s="25" t="s">
        <v>44</v>
      </c>
      <c r="C34" s="27"/>
      <c r="D34" s="23"/>
      <c r="E34" s="22">
        <f>E35-SUM(E7:E33)</f>
        <v>18000355</v>
      </c>
      <c r="F34" s="23"/>
      <c r="G34" s="22">
        <f>G35-SUM(G7:G33)</f>
        <v>8735895</v>
      </c>
      <c r="H34" s="23"/>
      <c r="I34" s="22">
        <f>I35-SUM(I7:I33)</f>
        <v>8372534</v>
      </c>
      <c r="J34" s="17">
        <f>I34/G34*100-100</f>
        <v>-4.159402099040804</v>
      </c>
      <c r="L34" s="155"/>
      <c r="M34" s="155"/>
      <c r="N34" s="157"/>
      <c r="O34" s="157"/>
    </row>
    <row r="35" spans="1:15" ht="15">
      <c r="A35" s="28"/>
      <c r="B35" s="29" t="s">
        <v>45</v>
      </c>
      <c r="C35" s="30"/>
      <c r="D35" s="31"/>
      <c r="E35" s="32">
        <v>74089060</v>
      </c>
      <c r="F35" s="31"/>
      <c r="G35" s="32">
        <v>36714559</v>
      </c>
      <c r="H35" s="31"/>
      <c r="I35" s="32">
        <v>38227613</v>
      </c>
      <c r="J35" s="33">
        <f>I35/G35*100-100</f>
        <v>4.121128078918218</v>
      </c>
      <c r="L35" s="155"/>
      <c r="M35" s="155"/>
      <c r="N35" s="157"/>
      <c r="O35" s="157"/>
    </row>
    <row r="36" spans="1:10" ht="15">
      <c r="A36" s="2"/>
      <c r="B36" s="34" t="s">
        <v>46</v>
      </c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34"/>
      <c r="C37" s="2"/>
      <c r="D37" s="2"/>
      <c r="E37" s="2"/>
      <c r="F37" s="2"/>
      <c r="G37" s="2"/>
      <c r="H37" s="2"/>
      <c r="I37" s="2"/>
      <c r="J37" s="2"/>
    </row>
    <row r="38" spans="1:10" ht="15">
      <c r="A38" s="2"/>
      <c r="B38" s="34"/>
      <c r="C38" s="2"/>
      <c r="D38" s="2"/>
      <c r="E38" s="2"/>
      <c r="F38" s="2"/>
      <c r="G38" s="2"/>
      <c r="H38" s="2"/>
      <c r="I38" s="2"/>
      <c r="J38" s="2"/>
    </row>
    <row r="39" spans="1:10" ht="15">
      <c r="A39" s="2"/>
      <c r="B39" s="34"/>
      <c r="C39" s="2"/>
      <c r="D39" s="2"/>
      <c r="E39" s="2"/>
      <c r="F39" s="2"/>
      <c r="G39" s="2"/>
      <c r="H39" s="2"/>
      <c r="I39" s="2"/>
      <c r="J39" s="2"/>
    </row>
    <row r="41" spans="1:10" ht="15">
      <c r="A41" s="2"/>
      <c r="I41" s="35"/>
      <c r="J41" s="2"/>
    </row>
  </sheetData>
  <sheetProtection/>
  <mergeCells count="8">
    <mergeCell ref="D5:E5"/>
    <mergeCell ref="F5:G5"/>
    <mergeCell ref="H5:I5"/>
    <mergeCell ref="A1:J1"/>
    <mergeCell ref="A2:J2"/>
    <mergeCell ref="D4:E4"/>
    <mergeCell ref="F4:G4"/>
    <mergeCell ref="H4:I4"/>
  </mergeCells>
  <printOptions/>
  <pageMargins left="0.25" right="0.25" top="0.32" bottom="0.14" header="0.37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.140625" style="0" bestFit="1" customWidth="1"/>
    <col min="2" max="2" width="49.421875" style="0" customWidth="1"/>
    <col min="3" max="3" width="19.00390625" style="0" customWidth="1"/>
    <col min="4" max="4" width="18.57421875" style="0" customWidth="1"/>
    <col min="5" max="5" width="18.140625" style="0" customWidth="1"/>
    <col min="6" max="6" width="10.00390625" style="0" bestFit="1" customWidth="1"/>
    <col min="7" max="7" width="8.421875" style="0" customWidth="1"/>
  </cols>
  <sheetData>
    <row r="1" spans="1:7" ht="18">
      <c r="A1" s="164" t="s">
        <v>86</v>
      </c>
      <c r="B1" s="164"/>
      <c r="C1" s="164"/>
      <c r="D1" s="164"/>
      <c r="E1" s="164"/>
      <c r="F1" s="164"/>
      <c r="G1" s="38"/>
    </row>
    <row r="2" spans="1:7" ht="18">
      <c r="A2" s="164" t="s">
        <v>131</v>
      </c>
      <c r="B2" s="164"/>
      <c r="C2" s="164"/>
      <c r="D2" s="164"/>
      <c r="E2" s="164"/>
      <c r="F2" s="164"/>
      <c r="G2" s="38"/>
    </row>
    <row r="3" spans="1:6" ht="15">
      <c r="A3" s="39"/>
      <c r="B3" s="39"/>
      <c r="C3" s="39"/>
      <c r="D3" s="39"/>
      <c r="E3" s="40" t="s">
        <v>2</v>
      </c>
      <c r="F3" s="39"/>
    </row>
    <row r="4" spans="1:6" ht="15">
      <c r="A4" s="41" t="s">
        <v>6</v>
      </c>
      <c r="B4" s="42" t="s">
        <v>7</v>
      </c>
      <c r="C4" s="43" t="s">
        <v>47</v>
      </c>
      <c r="D4" s="43" t="s">
        <v>47</v>
      </c>
      <c r="E4" s="44" t="s">
        <v>48</v>
      </c>
      <c r="F4" s="7" t="s">
        <v>5</v>
      </c>
    </row>
    <row r="5" spans="1:6" ht="15">
      <c r="A5" s="45"/>
      <c r="B5" s="46"/>
      <c r="C5" s="47" t="s">
        <v>49</v>
      </c>
      <c r="D5" s="47" t="s">
        <v>49</v>
      </c>
      <c r="E5" s="11" t="s">
        <v>50</v>
      </c>
      <c r="F5" s="48" t="s">
        <v>10</v>
      </c>
    </row>
    <row r="6" spans="1:6" ht="15">
      <c r="A6" s="49"/>
      <c r="B6" s="50"/>
      <c r="C6" s="51" t="s">
        <v>9</v>
      </c>
      <c r="D6" s="51" t="s">
        <v>124</v>
      </c>
      <c r="E6" s="51" t="s">
        <v>124</v>
      </c>
      <c r="F6" s="12"/>
    </row>
    <row r="7" spans="1:6" ht="15">
      <c r="A7" s="45">
        <v>1</v>
      </c>
      <c r="B7" s="52" t="s">
        <v>51</v>
      </c>
      <c r="C7" s="53">
        <v>25773887</v>
      </c>
      <c r="D7" s="53">
        <v>11615007</v>
      </c>
      <c r="E7" s="53">
        <v>13281476</v>
      </c>
      <c r="F7" s="54">
        <f aca="true" t="shared" si="0" ref="F7:F34">E7/D7*100-100</f>
        <v>14.347550543878285</v>
      </c>
    </row>
    <row r="8" spans="1:6" ht="15">
      <c r="A8" s="45">
        <v>2</v>
      </c>
      <c r="B8" s="55" t="s">
        <v>52</v>
      </c>
      <c r="C8" s="53">
        <v>49644704</v>
      </c>
      <c r="D8" s="53">
        <v>24025460</v>
      </c>
      <c r="E8" s="53">
        <v>28868216</v>
      </c>
      <c r="F8" s="54">
        <f t="shared" si="0"/>
        <v>20.156767029642737</v>
      </c>
    </row>
    <row r="9" spans="1:6" ht="15">
      <c r="A9" s="45">
        <v>3</v>
      </c>
      <c r="B9" s="56" t="s">
        <v>42</v>
      </c>
      <c r="C9" s="53">
        <v>3935748</v>
      </c>
      <c r="D9" s="53">
        <v>1995368</v>
      </c>
      <c r="E9" s="53">
        <v>2134601</v>
      </c>
      <c r="F9" s="54">
        <f t="shared" si="0"/>
        <v>6.9778106093713035</v>
      </c>
    </row>
    <row r="10" spans="1:6" ht="15">
      <c r="A10" s="45">
        <v>4</v>
      </c>
      <c r="B10" s="56" t="s">
        <v>53</v>
      </c>
      <c r="C10" s="53">
        <v>3626370</v>
      </c>
      <c r="D10" s="53">
        <v>1532610</v>
      </c>
      <c r="E10" s="53">
        <v>2699044</v>
      </c>
      <c r="F10" s="54">
        <f t="shared" si="0"/>
        <v>76.10768558211157</v>
      </c>
    </row>
    <row r="11" spans="1:6" ht="15">
      <c r="A11" s="45">
        <v>5</v>
      </c>
      <c r="B11" s="56" t="s">
        <v>54</v>
      </c>
      <c r="C11" s="53">
        <v>2668535</v>
      </c>
      <c r="D11" s="53">
        <v>1267435</v>
      </c>
      <c r="E11" s="53">
        <v>1247694</v>
      </c>
      <c r="F11" s="54">
        <f t="shared" si="0"/>
        <v>-1.5575552197943097</v>
      </c>
    </row>
    <row r="12" spans="1:6" ht="15">
      <c r="A12" s="45">
        <v>6</v>
      </c>
      <c r="B12" s="55" t="s">
        <v>55</v>
      </c>
      <c r="C12" s="53">
        <v>26340288</v>
      </c>
      <c r="D12" s="53">
        <v>12341957</v>
      </c>
      <c r="E12" s="53">
        <v>15337795</v>
      </c>
      <c r="F12" s="54">
        <f t="shared" si="0"/>
        <v>24.27360587952137</v>
      </c>
    </row>
    <row r="13" spans="1:6" ht="15">
      <c r="A13" s="45">
        <v>7</v>
      </c>
      <c r="B13" s="52" t="s">
        <v>56</v>
      </c>
      <c r="C13" s="53">
        <v>21307024</v>
      </c>
      <c r="D13" s="53">
        <v>10356423</v>
      </c>
      <c r="E13" s="53">
        <v>11926086</v>
      </c>
      <c r="F13" s="54">
        <f t="shared" si="0"/>
        <v>15.156420320027479</v>
      </c>
    </row>
    <row r="14" spans="1:6" ht="15">
      <c r="A14" s="45">
        <v>8</v>
      </c>
      <c r="B14" s="55" t="s">
        <v>57</v>
      </c>
      <c r="C14" s="53">
        <v>23916218</v>
      </c>
      <c r="D14" s="53">
        <v>12342581</v>
      </c>
      <c r="E14" s="53">
        <v>16684419</v>
      </c>
      <c r="F14" s="54">
        <f t="shared" si="0"/>
        <v>35.17771526068981</v>
      </c>
    </row>
    <row r="15" spans="1:6" ht="15">
      <c r="A15" s="45">
        <v>9</v>
      </c>
      <c r="B15" s="55" t="s">
        <v>58</v>
      </c>
      <c r="C15" s="53">
        <v>10188830</v>
      </c>
      <c r="D15" s="53">
        <v>5646187</v>
      </c>
      <c r="E15" s="53">
        <v>5934671</v>
      </c>
      <c r="F15" s="54">
        <f t="shared" si="0"/>
        <v>5.109359643950867</v>
      </c>
    </row>
    <row r="16" spans="1:6" ht="15">
      <c r="A16" s="45">
        <v>10</v>
      </c>
      <c r="B16" s="55" t="s">
        <v>59</v>
      </c>
      <c r="C16" s="53">
        <v>1632262</v>
      </c>
      <c r="D16" s="53">
        <v>503123</v>
      </c>
      <c r="E16" s="53">
        <v>1394383</v>
      </c>
      <c r="F16" s="54">
        <f t="shared" si="0"/>
        <v>177.14554890156086</v>
      </c>
    </row>
    <row r="17" spans="1:6" ht="15">
      <c r="A17" s="45">
        <v>11</v>
      </c>
      <c r="B17" s="56" t="s">
        <v>60</v>
      </c>
      <c r="C17" s="53">
        <v>3643026</v>
      </c>
      <c r="D17" s="53">
        <v>1751908</v>
      </c>
      <c r="E17" s="53">
        <v>2332801</v>
      </c>
      <c r="F17" s="54">
        <f t="shared" si="0"/>
        <v>33.15773431024917</v>
      </c>
    </row>
    <row r="18" spans="1:6" ht="15">
      <c r="A18" s="45">
        <v>12</v>
      </c>
      <c r="B18" s="56" t="s">
        <v>61</v>
      </c>
      <c r="C18" s="53">
        <v>3547604</v>
      </c>
      <c r="D18" s="53">
        <v>1973281</v>
      </c>
      <c r="E18" s="53">
        <v>2358342</v>
      </c>
      <c r="F18" s="54">
        <f t="shared" si="0"/>
        <v>19.51374386111253</v>
      </c>
    </row>
    <row r="19" spans="1:6" ht="15">
      <c r="A19" s="45">
        <v>13</v>
      </c>
      <c r="B19" s="56" t="s">
        <v>62</v>
      </c>
      <c r="C19" s="53">
        <v>8010800</v>
      </c>
      <c r="D19" s="53">
        <v>1506951</v>
      </c>
      <c r="E19" s="53">
        <v>4412846</v>
      </c>
      <c r="F19" s="54">
        <f t="shared" si="0"/>
        <v>192.83274638657792</v>
      </c>
    </row>
    <row r="20" spans="1:6" ht="15">
      <c r="A20" s="45">
        <v>14</v>
      </c>
      <c r="B20" s="55" t="s">
        <v>63</v>
      </c>
      <c r="C20" s="53">
        <v>7852395</v>
      </c>
      <c r="D20" s="53">
        <v>4570079</v>
      </c>
      <c r="E20" s="53">
        <v>4679359</v>
      </c>
      <c r="F20" s="54">
        <f t="shared" si="0"/>
        <v>2.3912059288252863</v>
      </c>
    </row>
    <row r="21" spans="1:6" ht="15">
      <c r="A21" s="45">
        <v>15</v>
      </c>
      <c r="B21" s="55" t="s">
        <v>64</v>
      </c>
      <c r="C21" s="53">
        <v>2524017</v>
      </c>
      <c r="D21" s="53">
        <v>1309432</v>
      </c>
      <c r="E21" s="53">
        <v>1348944</v>
      </c>
      <c r="F21" s="54">
        <f t="shared" si="0"/>
        <v>3.0174915535896503</v>
      </c>
    </row>
    <row r="22" spans="1:6" ht="15">
      <c r="A22" s="45">
        <v>16</v>
      </c>
      <c r="B22" s="57" t="s">
        <v>65</v>
      </c>
      <c r="C22" s="53">
        <v>13413363</v>
      </c>
      <c r="D22" s="53">
        <v>4983863</v>
      </c>
      <c r="E22" s="53">
        <v>9605464</v>
      </c>
      <c r="F22" s="54">
        <f t="shared" si="0"/>
        <v>92.73130100085015</v>
      </c>
    </row>
    <row r="23" spans="1:6" ht="15">
      <c r="A23" s="45">
        <v>17</v>
      </c>
      <c r="B23" s="56" t="s">
        <v>66</v>
      </c>
      <c r="C23" s="53">
        <v>2696172</v>
      </c>
      <c r="D23" s="53">
        <v>1255894</v>
      </c>
      <c r="E23" s="53">
        <v>1337032</v>
      </c>
      <c r="F23" s="54">
        <f t="shared" si="0"/>
        <v>6.460577086919756</v>
      </c>
    </row>
    <row r="24" spans="1:6" ht="15">
      <c r="A24" s="45">
        <v>18</v>
      </c>
      <c r="B24" s="55" t="s">
        <v>67</v>
      </c>
      <c r="C24" s="53">
        <v>3698380</v>
      </c>
      <c r="D24" s="53">
        <v>1817756</v>
      </c>
      <c r="E24" s="53">
        <v>1604178</v>
      </c>
      <c r="F24" s="54">
        <f t="shared" si="0"/>
        <v>-11.749541742676143</v>
      </c>
    </row>
    <row r="25" spans="1:6" ht="15">
      <c r="A25" s="45">
        <v>19</v>
      </c>
      <c r="B25" s="57" t="s">
        <v>68</v>
      </c>
      <c r="C25" s="53">
        <v>10131122</v>
      </c>
      <c r="D25" s="53">
        <v>4635324</v>
      </c>
      <c r="E25" s="53">
        <v>5676262</v>
      </c>
      <c r="F25" s="54">
        <f t="shared" si="0"/>
        <v>22.456639492730176</v>
      </c>
    </row>
    <row r="26" spans="1:6" ht="15">
      <c r="A26" s="45">
        <v>20</v>
      </c>
      <c r="B26" s="55" t="s">
        <v>69</v>
      </c>
      <c r="C26" s="53">
        <v>13718169</v>
      </c>
      <c r="D26" s="53">
        <v>6795722</v>
      </c>
      <c r="E26" s="53">
        <v>7957694</v>
      </c>
      <c r="F26" s="54">
        <f t="shared" si="0"/>
        <v>17.098580548174283</v>
      </c>
    </row>
    <row r="27" spans="1:6" ht="15">
      <c r="A27" s="45">
        <v>21</v>
      </c>
      <c r="B27" s="55" t="s">
        <v>70</v>
      </c>
      <c r="C27" s="53">
        <v>6159903</v>
      </c>
      <c r="D27" s="53">
        <v>2984214</v>
      </c>
      <c r="E27" s="53">
        <v>3429683</v>
      </c>
      <c r="F27" s="54">
        <f t="shared" si="0"/>
        <v>14.927515251922287</v>
      </c>
    </row>
    <row r="28" spans="1:6" ht="15">
      <c r="A28" s="45">
        <v>22</v>
      </c>
      <c r="B28" s="55" t="s">
        <v>71</v>
      </c>
      <c r="C28" s="53">
        <v>3471213</v>
      </c>
      <c r="D28" s="53">
        <v>1602928</v>
      </c>
      <c r="E28" s="53">
        <v>1789327</v>
      </c>
      <c r="F28" s="54">
        <f t="shared" si="0"/>
        <v>11.628657057584618</v>
      </c>
    </row>
    <row r="29" spans="1:6" ht="15">
      <c r="A29" s="45">
        <v>23</v>
      </c>
      <c r="B29" s="55" t="s">
        <v>72</v>
      </c>
      <c r="C29" s="53">
        <v>6904343</v>
      </c>
      <c r="D29" s="53">
        <v>2742972</v>
      </c>
      <c r="E29" s="53">
        <v>2856182</v>
      </c>
      <c r="F29" s="54">
        <f t="shared" si="0"/>
        <v>4.127275087022397</v>
      </c>
    </row>
    <row r="30" spans="1:6" ht="15">
      <c r="A30" s="45">
        <v>24</v>
      </c>
      <c r="B30" s="55" t="s">
        <v>73</v>
      </c>
      <c r="C30" s="53">
        <v>9503137</v>
      </c>
      <c r="D30" s="53">
        <v>7497311</v>
      </c>
      <c r="E30" s="53">
        <v>9071509</v>
      </c>
      <c r="F30" s="54">
        <f t="shared" si="0"/>
        <v>20.996834731812513</v>
      </c>
    </row>
    <row r="31" spans="1:6" ht="15">
      <c r="A31" s="45">
        <v>25</v>
      </c>
      <c r="B31" s="55" t="s">
        <v>74</v>
      </c>
      <c r="C31" s="53">
        <v>10897876</v>
      </c>
      <c r="D31" s="53">
        <v>5658724</v>
      </c>
      <c r="E31" s="53">
        <v>6238716</v>
      </c>
      <c r="F31" s="54">
        <f t="shared" si="0"/>
        <v>10.2495191495468</v>
      </c>
    </row>
    <row r="32" spans="1:6" ht="15">
      <c r="A32" s="45">
        <v>26</v>
      </c>
      <c r="B32" s="56" t="s">
        <v>75</v>
      </c>
      <c r="C32" s="53">
        <v>1857906</v>
      </c>
      <c r="D32" s="53">
        <v>938423</v>
      </c>
      <c r="E32" s="53">
        <v>1186373</v>
      </c>
      <c r="F32" s="54">
        <f t="shared" si="0"/>
        <v>26.421986673387153</v>
      </c>
    </row>
    <row r="33" spans="1:6" ht="15">
      <c r="A33" s="45">
        <v>27</v>
      </c>
      <c r="B33" s="55" t="s">
        <v>76</v>
      </c>
      <c r="C33" s="53">
        <v>97039163</v>
      </c>
      <c r="D33" s="53">
        <v>41399235</v>
      </c>
      <c r="E33" s="53">
        <v>50671569</v>
      </c>
      <c r="F33" s="54">
        <f t="shared" si="0"/>
        <v>22.397355893170484</v>
      </c>
    </row>
    <row r="34" spans="1:6" ht="15">
      <c r="A34" s="45">
        <v>28</v>
      </c>
      <c r="B34" s="55" t="s">
        <v>44</v>
      </c>
      <c r="C34" s="58">
        <f>C35-SUM(C7:C33)</f>
        <v>124058619</v>
      </c>
      <c r="D34" s="58">
        <f>D35-SUM(D7:D33)</f>
        <v>58845511</v>
      </c>
      <c r="E34" s="58">
        <f>E35-SUM(E7:E33)</f>
        <v>73829754</v>
      </c>
      <c r="F34" s="54">
        <f t="shared" si="0"/>
        <v>25.463697647217302</v>
      </c>
    </row>
    <row r="35" spans="1:6" ht="15">
      <c r="A35" s="61"/>
      <c r="B35" s="62" t="s">
        <v>45</v>
      </c>
      <c r="C35" s="63">
        <v>498161074</v>
      </c>
      <c r="D35" s="63">
        <v>233895679</v>
      </c>
      <c r="E35" s="63">
        <v>289894420</v>
      </c>
      <c r="F35" s="64">
        <f>E35/D35*100-100</f>
        <v>23.941759522628885</v>
      </c>
    </row>
    <row r="36" spans="1:6" ht="15">
      <c r="A36" s="39"/>
      <c r="B36" s="59" t="s">
        <v>46</v>
      </c>
      <c r="C36" s="59"/>
      <c r="D36" s="59"/>
      <c r="E36" s="60"/>
      <c r="F36" s="39"/>
    </row>
  </sheetData>
  <sheetProtection/>
  <mergeCells count="2">
    <mergeCell ref="A1:F1"/>
    <mergeCell ref="A2:F2"/>
  </mergeCells>
  <printOptions/>
  <pageMargins left="1.2" right="0.7" top="0.25" bottom="0.2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6.421875" style="106" customWidth="1"/>
    <col min="2" max="3" width="18.8515625" style="106" bestFit="1" customWidth="1"/>
    <col min="4" max="4" width="10.7109375" style="106" bestFit="1" customWidth="1"/>
    <col min="5" max="16384" width="9.140625" style="106" customWidth="1"/>
  </cols>
  <sheetData>
    <row r="1" spans="1:4" ht="15.75">
      <c r="A1" s="168" t="s">
        <v>107</v>
      </c>
      <c r="B1" s="168"/>
      <c r="C1" s="168"/>
      <c r="D1" s="168"/>
    </row>
    <row r="2" spans="1:4" ht="15.75" customHeight="1">
      <c r="A2" s="169" t="s">
        <v>130</v>
      </c>
      <c r="B2" s="169"/>
      <c r="C2" s="169"/>
      <c r="D2" s="169"/>
    </row>
    <row r="3" spans="1:4" ht="12">
      <c r="A3" s="107" t="s">
        <v>108</v>
      </c>
      <c r="B3" s="108"/>
      <c r="C3" s="108"/>
      <c r="D3" s="109" t="s">
        <v>78</v>
      </c>
    </row>
    <row r="4" spans="1:4" ht="12">
      <c r="A4" s="110"/>
      <c r="B4" s="126" t="s">
        <v>3</v>
      </c>
      <c r="C4" s="111" t="s">
        <v>4</v>
      </c>
      <c r="D4" s="112" t="s">
        <v>110</v>
      </c>
    </row>
    <row r="5" spans="1:4" ht="12">
      <c r="A5" s="127"/>
      <c r="B5" s="156" t="s">
        <v>124</v>
      </c>
      <c r="C5" s="156" t="s">
        <v>124</v>
      </c>
      <c r="D5" s="113"/>
    </row>
    <row r="6" spans="1:4" ht="12">
      <c r="A6" s="114" t="s">
        <v>87</v>
      </c>
      <c r="B6" s="115">
        <v>24.420475485</v>
      </c>
      <c r="C6" s="116">
        <v>25.034040047</v>
      </c>
      <c r="D6" s="117">
        <f>C6/B6*100-100</f>
        <v>2.512500472715516</v>
      </c>
    </row>
    <row r="7" spans="1:4" ht="12">
      <c r="A7" s="114" t="s">
        <v>88</v>
      </c>
      <c r="B7" s="115">
        <v>3.031967444</v>
      </c>
      <c r="C7" s="116">
        <v>2.560451735</v>
      </c>
      <c r="D7" s="117">
        <f aca="true" t="shared" si="0" ref="D7:D20">C7/B7*100-100</f>
        <v>-15.551476647055978</v>
      </c>
    </row>
    <row r="8" spans="1:4" ht="12">
      <c r="A8" s="114" t="s">
        <v>89</v>
      </c>
      <c r="B8" s="115">
        <v>1.264133988</v>
      </c>
      <c r="C8" s="116">
        <v>2.061268888</v>
      </c>
      <c r="D8" s="117">
        <f t="shared" si="0"/>
        <v>63.05778561188404</v>
      </c>
    </row>
    <row r="9" spans="1:4" ht="12">
      <c r="A9" s="114" t="s">
        <v>90</v>
      </c>
      <c r="B9" s="115">
        <v>0.407849821</v>
      </c>
      <c r="C9" s="116">
        <v>1.401619312</v>
      </c>
      <c r="D9" s="117">
        <f t="shared" si="0"/>
        <v>243.6606416948752</v>
      </c>
    </row>
    <row r="10" spans="1:4" ht="12">
      <c r="A10" s="114" t="s">
        <v>91</v>
      </c>
      <c r="B10" s="115">
        <v>1.690667927</v>
      </c>
      <c r="C10" s="116">
        <v>1.315134936</v>
      </c>
      <c r="D10" s="117">
        <f t="shared" si="0"/>
        <v>-22.21210830363141</v>
      </c>
    </row>
    <row r="11" spans="1:4" ht="12">
      <c r="A11" s="114" t="s">
        <v>92</v>
      </c>
      <c r="B11" s="115">
        <v>0.857305533</v>
      </c>
      <c r="C11" s="116">
        <v>0.693183718</v>
      </c>
      <c r="D11" s="117">
        <f t="shared" si="0"/>
        <v>-19.143911789030767</v>
      </c>
    </row>
    <row r="12" spans="1:4" ht="12">
      <c r="A12" s="114" t="s">
        <v>93</v>
      </c>
      <c r="B12" s="115">
        <v>0.466440428</v>
      </c>
      <c r="C12" s="116">
        <v>0.50955946</v>
      </c>
      <c r="D12" s="117">
        <f t="shared" si="0"/>
        <v>9.244274169133533</v>
      </c>
    </row>
    <row r="13" spans="1:4" ht="12">
      <c r="A13" s="114" t="s">
        <v>95</v>
      </c>
      <c r="B13" s="115">
        <v>0.577384807</v>
      </c>
      <c r="C13" s="116">
        <v>0.489916338</v>
      </c>
      <c r="D13" s="117">
        <f t="shared" si="0"/>
        <v>-15.14907700021972</v>
      </c>
    </row>
    <row r="14" spans="1:4" ht="12">
      <c r="A14" s="114" t="s">
        <v>97</v>
      </c>
      <c r="B14" s="115">
        <v>0.117617458</v>
      </c>
      <c r="C14" s="116">
        <v>0.449690926</v>
      </c>
      <c r="D14" s="117">
        <f t="shared" si="0"/>
        <v>282.33348488113046</v>
      </c>
    </row>
    <row r="15" spans="1:4" ht="12">
      <c r="A15" s="114" t="s">
        <v>98</v>
      </c>
      <c r="B15" s="115">
        <v>0.409394704</v>
      </c>
      <c r="C15" s="116">
        <v>0.362862398</v>
      </c>
      <c r="D15" s="117">
        <f t="shared" si="0"/>
        <v>-11.366123094743301</v>
      </c>
    </row>
    <row r="16" spans="1:4" ht="12">
      <c r="A16" s="114" t="s">
        <v>94</v>
      </c>
      <c r="B16" s="115">
        <v>0.183047552</v>
      </c>
      <c r="C16" s="116">
        <v>0.361538425</v>
      </c>
      <c r="D16" s="117">
        <f t="shared" si="0"/>
        <v>97.51065832336286</v>
      </c>
    </row>
    <row r="17" spans="1:4" ht="12">
      <c r="A17" s="114" t="s">
        <v>99</v>
      </c>
      <c r="B17" s="115">
        <v>0.455620847</v>
      </c>
      <c r="C17" s="116">
        <v>0.304820682</v>
      </c>
      <c r="D17" s="117">
        <f t="shared" si="0"/>
        <v>-33.097731588212426</v>
      </c>
    </row>
    <row r="18" spans="1:4" ht="12">
      <c r="A18" s="114" t="s">
        <v>96</v>
      </c>
      <c r="B18" s="115">
        <v>0.222135733</v>
      </c>
      <c r="C18" s="116">
        <v>0.293604919</v>
      </c>
      <c r="D18" s="117">
        <f t="shared" si="0"/>
        <v>32.17365573507257</v>
      </c>
    </row>
    <row r="19" spans="1:4" ht="12">
      <c r="A19" s="118" t="s">
        <v>44</v>
      </c>
      <c r="B19" s="119">
        <f>B20-SUM(B6:B18)</f>
        <v>2.605958272999999</v>
      </c>
      <c r="C19" s="119">
        <f>C20-SUM(C6:C18)</f>
        <v>2.3923082159999893</v>
      </c>
      <c r="D19" s="117">
        <f t="shared" si="0"/>
        <v>-8.198521795748249</v>
      </c>
    </row>
    <row r="20" spans="1:4" ht="12">
      <c r="A20" s="120" t="s">
        <v>79</v>
      </c>
      <c r="B20" s="121">
        <v>36.71</v>
      </c>
      <c r="C20" s="121">
        <v>38.23</v>
      </c>
      <c r="D20" s="122">
        <f t="shared" si="0"/>
        <v>4.140561154998636</v>
      </c>
    </row>
    <row r="21" spans="2:4" ht="12">
      <c r="B21" s="123"/>
      <c r="C21" s="123"/>
      <c r="D21" s="124"/>
    </row>
    <row r="22" spans="1:4" ht="12">
      <c r="A22" s="107" t="s">
        <v>109</v>
      </c>
      <c r="B22" s="125"/>
      <c r="C22" s="125"/>
      <c r="D22" s="109" t="s">
        <v>78</v>
      </c>
    </row>
    <row r="23" spans="1:4" ht="12">
      <c r="A23" s="110"/>
      <c r="B23" s="126" t="s">
        <v>3</v>
      </c>
      <c r="C23" s="111" t="s">
        <v>4</v>
      </c>
      <c r="D23" s="112" t="s">
        <v>110</v>
      </c>
    </row>
    <row r="24" spans="1:4" ht="12">
      <c r="A24" s="127"/>
      <c r="B24" s="156" t="s">
        <v>124</v>
      </c>
      <c r="C24" s="156" t="s">
        <v>124</v>
      </c>
      <c r="D24" s="113"/>
    </row>
    <row r="25" spans="1:4" ht="12">
      <c r="A25" s="128" t="s">
        <v>87</v>
      </c>
      <c r="B25" s="129">
        <v>149.593414845</v>
      </c>
      <c r="C25" s="116">
        <v>187.777417538</v>
      </c>
      <c r="D25" s="117">
        <f aca="true" t="shared" si="1" ref="D25:D39">C25/B25*100-100</f>
        <v>25.525189549663025</v>
      </c>
    </row>
    <row r="26" spans="1:4" ht="12">
      <c r="A26" s="128" t="s">
        <v>90</v>
      </c>
      <c r="B26" s="129">
        <v>26.71894744</v>
      </c>
      <c r="C26" s="116">
        <v>35.383438505</v>
      </c>
      <c r="D26" s="117">
        <f t="shared" si="1"/>
        <v>32.42826493991561</v>
      </c>
    </row>
    <row r="27" spans="1:4" ht="12">
      <c r="A27" s="128" t="s">
        <v>100</v>
      </c>
      <c r="B27" s="129">
        <v>14.432451751</v>
      </c>
      <c r="C27" s="116">
        <v>18.990539831</v>
      </c>
      <c r="D27" s="117">
        <f t="shared" si="1"/>
        <v>31.582215957757683</v>
      </c>
    </row>
    <row r="28" spans="1:4" ht="12">
      <c r="A28" s="128" t="s">
        <v>94</v>
      </c>
      <c r="B28" s="129">
        <v>3.828685711</v>
      </c>
      <c r="C28" s="116">
        <v>4.663585401</v>
      </c>
      <c r="D28" s="117">
        <f t="shared" si="1"/>
        <v>21.806430535713403</v>
      </c>
    </row>
    <row r="29" spans="1:4" ht="12">
      <c r="A29" s="128" t="s">
        <v>102</v>
      </c>
      <c r="B29" s="129">
        <v>3.688750339</v>
      </c>
      <c r="C29" s="116">
        <v>4.107321441</v>
      </c>
      <c r="D29" s="117">
        <f t="shared" si="1"/>
        <v>11.347233169308836</v>
      </c>
    </row>
    <row r="30" spans="1:4" ht="12">
      <c r="A30" s="128" t="s">
        <v>104</v>
      </c>
      <c r="B30" s="129">
        <v>2.932020147</v>
      </c>
      <c r="C30" s="116">
        <v>3.262252319</v>
      </c>
      <c r="D30" s="117">
        <f t="shared" si="1"/>
        <v>11.262957123193345</v>
      </c>
    </row>
    <row r="31" spans="1:4" ht="12">
      <c r="A31" s="128" t="s">
        <v>103</v>
      </c>
      <c r="B31" s="129">
        <v>3.127471029</v>
      </c>
      <c r="C31" s="116">
        <v>3.087434154</v>
      </c>
      <c r="D31" s="117">
        <f t="shared" si="1"/>
        <v>-1.280167733889499</v>
      </c>
    </row>
    <row r="32" spans="1:4" ht="12">
      <c r="A32" s="128" t="s">
        <v>88</v>
      </c>
      <c r="B32" s="129">
        <v>2.428382764</v>
      </c>
      <c r="C32" s="116">
        <v>2.347726643</v>
      </c>
      <c r="D32" s="117">
        <f t="shared" si="1"/>
        <v>-3.3213924178552645</v>
      </c>
    </row>
    <row r="33" spans="1:4" ht="12">
      <c r="A33" s="128" t="s">
        <v>101</v>
      </c>
      <c r="B33" s="129">
        <v>0.546217734</v>
      </c>
      <c r="C33" s="116">
        <v>2.297207912</v>
      </c>
      <c r="D33" s="117">
        <f t="shared" si="1"/>
        <v>320.5663362808356</v>
      </c>
    </row>
    <row r="34" spans="1:4" ht="12">
      <c r="A34" s="128" t="s">
        <v>106</v>
      </c>
      <c r="B34" s="129">
        <v>3.01927968</v>
      </c>
      <c r="C34" s="116">
        <v>2.202541414</v>
      </c>
      <c r="D34" s="117">
        <f t="shared" si="1"/>
        <v>-27.05076549914051</v>
      </c>
    </row>
    <row r="35" spans="1:4" ht="12">
      <c r="A35" s="128" t="s">
        <v>93</v>
      </c>
      <c r="B35" s="129">
        <v>1.688499977</v>
      </c>
      <c r="C35" s="116">
        <v>2.056900325</v>
      </c>
      <c r="D35" s="117">
        <f t="shared" si="1"/>
        <v>21.818202725388616</v>
      </c>
    </row>
    <row r="36" spans="1:4" ht="12">
      <c r="A36" s="128" t="s">
        <v>105</v>
      </c>
      <c r="B36" s="129">
        <v>2.258733986</v>
      </c>
      <c r="C36" s="116">
        <v>1.907545482</v>
      </c>
      <c r="D36" s="117">
        <f t="shared" si="1"/>
        <v>-15.548024077944717</v>
      </c>
    </row>
    <row r="37" spans="1:4" ht="12">
      <c r="A37" s="128" t="s">
        <v>91</v>
      </c>
      <c r="B37" s="130">
        <v>1.108769957</v>
      </c>
      <c r="C37" s="116">
        <v>1.706279491</v>
      </c>
      <c r="D37" s="117">
        <f t="shared" si="1"/>
        <v>53.889405122112265</v>
      </c>
    </row>
    <row r="38" spans="1:4" ht="12">
      <c r="A38" s="128" t="s">
        <v>44</v>
      </c>
      <c r="B38" s="131">
        <f>B39-SUM(B25:B37)</f>
        <v>18.52837464000001</v>
      </c>
      <c r="C38" s="132">
        <f>C39-SUM(C25:C37)</f>
        <v>20.09980954399998</v>
      </c>
      <c r="D38" s="117">
        <f t="shared" si="1"/>
        <v>8.481234509407415</v>
      </c>
    </row>
    <row r="39" spans="1:4" s="135" customFormat="1" ht="12">
      <c r="A39" s="133" t="s">
        <v>80</v>
      </c>
      <c r="B39" s="134">
        <v>233.9</v>
      </c>
      <c r="C39" s="121">
        <v>289.89</v>
      </c>
      <c r="D39" s="122">
        <f t="shared" si="1"/>
        <v>23.937580162462595</v>
      </c>
    </row>
    <row r="41" spans="1:4" ht="12">
      <c r="A41" s="171" t="s">
        <v>120</v>
      </c>
      <c r="B41" s="171"/>
      <c r="C41" s="171"/>
      <c r="D41" s="171"/>
    </row>
    <row r="42" ht="12">
      <c r="D42" s="136" t="s">
        <v>2</v>
      </c>
    </row>
    <row r="43" spans="1:5" ht="12">
      <c r="A43" s="137"/>
      <c r="B43" s="111" t="s">
        <v>3</v>
      </c>
      <c r="C43" s="111" t="s">
        <v>4</v>
      </c>
      <c r="D43" s="112" t="s">
        <v>110</v>
      </c>
      <c r="E43" s="138"/>
    </row>
    <row r="44" spans="1:5" ht="12">
      <c r="A44" s="139"/>
      <c r="B44" s="156" t="s">
        <v>124</v>
      </c>
      <c r="C44" s="156" t="s">
        <v>124</v>
      </c>
      <c r="D44" s="140"/>
      <c r="E44" s="138"/>
    </row>
    <row r="45" spans="1:5" ht="12">
      <c r="A45" s="141" t="s">
        <v>116</v>
      </c>
      <c r="B45" s="142">
        <v>215.148</v>
      </c>
      <c r="C45" s="142">
        <v>5.286</v>
      </c>
      <c r="D45" s="117">
        <f>C45/B45*100-100</f>
        <v>-97.54308661944336</v>
      </c>
      <c r="E45" s="143"/>
    </row>
    <row r="46" spans="1:5" ht="12">
      <c r="A46" s="144" t="s">
        <v>117</v>
      </c>
      <c r="B46" s="145">
        <v>142021.618</v>
      </c>
      <c r="C46" s="142">
        <v>75276.79</v>
      </c>
      <c r="D46" s="117">
        <f>C46/B46*100-100</f>
        <v>-46.996245318089535</v>
      </c>
      <c r="E46" s="146"/>
    </row>
    <row r="47" spans="1:5" ht="12">
      <c r="A47" s="144" t="s">
        <v>118</v>
      </c>
      <c r="B47" s="145">
        <v>5553334.219</v>
      </c>
      <c r="C47" s="145">
        <v>5935935.415</v>
      </c>
      <c r="D47" s="117">
        <f>C47/B47*100-100</f>
        <v>6.889576260167814</v>
      </c>
      <c r="E47" s="146"/>
    </row>
    <row r="48" spans="1:5" ht="12">
      <c r="A48" s="147" t="s">
        <v>119</v>
      </c>
      <c r="B48" s="148">
        <v>351553.94</v>
      </c>
      <c r="C48" s="148">
        <v>258807.46</v>
      </c>
      <c r="D48" s="149">
        <f>C48/B48*100-100</f>
        <v>-26.381863335111532</v>
      </c>
      <c r="E48" s="146"/>
    </row>
    <row r="50" spans="1:4" ht="12">
      <c r="A50" s="170" t="s">
        <v>121</v>
      </c>
      <c r="B50" s="170"/>
      <c r="C50" s="170"/>
      <c r="D50" s="170"/>
    </row>
    <row r="51" spans="2:4" ht="12">
      <c r="B51" s="125"/>
      <c r="C51" s="125"/>
      <c r="D51" s="109" t="s">
        <v>78</v>
      </c>
    </row>
    <row r="52" spans="1:4" ht="12">
      <c r="A52" s="110"/>
      <c r="B52" s="126" t="s">
        <v>3</v>
      </c>
      <c r="C52" s="111" t="s">
        <v>4</v>
      </c>
      <c r="D52" s="112" t="s">
        <v>110</v>
      </c>
    </row>
    <row r="53" spans="1:4" ht="12">
      <c r="A53" s="127"/>
      <c r="B53" s="156" t="s">
        <v>124</v>
      </c>
      <c r="C53" s="156" t="s">
        <v>124</v>
      </c>
      <c r="D53" s="113"/>
    </row>
    <row r="54" spans="1:4" ht="12">
      <c r="A54" s="128" t="s">
        <v>115</v>
      </c>
      <c r="B54" s="130">
        <v>13.632637847</v>
      </c>
      <c r="C54" s="116">
        <v>17.515755767</v>
      </c>
      <c r="D54" s="117">
        <f>C54/B54*100-100</f>
        <v>28.48398060287741</v>
      </c>
    </row>
    <row r="55" spans="1:4" ht="12">
      <c r="A55" s="150" t="s">
        <v>112</v>
      </c>
      <c r="B55" s="151">
        <v>0.355419489</v>
      </c>
      <c r="C55" s="115">
        <v>0.386608638</v>
      </c>
      <c r="D55" s="117">
        <f>C55/B55*100-100</f>
        <v>8.775306353557895</v>
      </c>
    </row>
    <row r="56" spans="1:4" ht="12">
      <c r="A56" s="128" t="s">
        <v>111</v>
      </c>
      <c r="B56" s="130">
        <v>0.598517549</v>
      </c>
      <c r="C56" s="116">
        <v>0.841138105</v>
      </c>
      <c r="D56" s="117">
        <f>C56/B56*100-100</f>
        <v>40.53691598606744</v>
      </c>
    </row>
    <row r="57" spans="1:4" ht="12">
      <c r="A57" s="150" t="s">
        <v>113</v>
      </c>
      <c r="B57" s="130">
        <v>0.990458112</v>
      </c>
      <c r="C57" s="116">
        <v>1.031446652</v>
      </c>
      <c r="D57" s="117">
        <f>C57/B57*100-100</f>
        <v>4.138341591976385</v>
      </c>
    </row>
    <row r="58" spans="1:4" ht="12">
      <c r="A58" s="152" t="s">
        <v>114</v>
      </c>
      <c r="B58" s="153">
        <v>1.430697468</v>
      </c>
      <c r="C58" s="154">
        <v>1.808250534</v>
      </c>
      <c r="D58" s="149">
        <f>C58/B58*100-100</f>
        <v>26.38944112536865</v>
      </c>
    </row>
  </sheetData>
  <sheetProtection/>
  <mergeCells count="4">
    <mergeCell ref="A1:D1"/>
    <mergeCell ref="A2:D2"/>
    <mergeCell ref="A50:D50"/>
    <mergeCell ref="A41:D41"/>
  </mergeCells>
  <printOptions/>
  <pageMargins left="0.75" right="0.75" top="0.75" bottom="0.7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TEPC</cp:lastModifiedBy>
  <cp:lastPrinted>2013-02-03T05:55:11Z</cp:lastPrinted>
  <dcterms:created xsi:type="dcterms:W3CDTF">2012-09-19T10:47:12Z</dcterms:created>
  <dcterms:modified xsi:type="dcterms:W3CDTF">2013-02-03T05:56:06Z</dcterms:modified>
  <cp:category/>
  <cp:version/>
  <cp:contentType/>
  <cp:contentStatus/>
</cp:coreProperties>
</file>